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УЧЕБНЫЕ ПЛАНЫ 2018_2019\Технология машиностроения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" l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U74" i="1"/>
  <c r="U73" i="1" s="1"/>
  <c r="L65" i="1"/>
  <c r="J65" i="1" s="1"/>
  <c r="L64" i="1"/>
  <c r="J64" i="1"/>
  <c r="J63" i="1" s="1"/>
  <c r="AB63" i="1"/>
  <c r="AA63" i="1"/>
  <c r="Z63" i="1"/>
  <c r="Y63" i="1"/>
  <c r="X63" i="1"/>
  <c r="W63" i="1"/>
  <c r="V63" i="1"/>
  <c r="V48" i="1" s="1"/>
  <c r="V31" i="1" s="1"/>
  <c r="U63" i="1"/>
  <c r="T63" i="1"/>
  <c r="S63" i="1"/>
  <c r="R63" i="1"/>
  <c r="Q63" i="1"/>
  <c r="P63" i="1"/>
  <c r="O63" i="1"/>
  <c r="N63" i="1"/>
  <c r="K63" i="1"/>
  <c r="L61" i="1"/>
  <c r="J61" i="1" s="1"/>
  <c r="L60" i="1"/>
  <c r="L59" i="1"/>
  <c r="M59" i="1" s="1"/>
  <c r="J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K58" i="1"/>
  <c r="L56" i="1"/>
  <c r="J56" i="1"/>
  <c r="L55" i="1"/>
  <c r="M55" i="1" s="1"/>
  <c r="M54" i="1" s="1"/>
  <c r="J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L54" i="1"/>
  <c r="K54" i="1"/>
  <c r="M52" i="1"/>
  <c r="L52" i="1"/>
  <c r="J52" i="1" s="1"/>
  <c r="L51" i="1"/>
  <c r="M51" i="1" s="1"/>
  <c r="J51" i="1"/>
  <c r="L50" i="1"/>
  <c r="J50" i="1"/>
  <c r="AB49" i="1"/>
  <c r="AA49" i="1"/>
  <c r="AA48" i="1" s="1"/>
  <c r="AA31" i="1" s="1"/>
  <c r="AA22" i="1" s="1"/>
  <c r="Z49" i="1"/>
  <c r="Y49" i="1"/>
  <c r="X49" i="1"/>
  <c r="W49" i="1"/>
  <c r="W48" i="1" s="1"/>
  <c r="W31" i="1" s="1"/>
  <c r="V49" i="1"/>
  <c r="U49" i="1"/>
  <c r="T49" i="1"/>
  <c r="S49" i="1"/>
  <c r="S48" i="1" s="1"/>
  <c r="S31" i="1" s="1"/>
  <c r="R49" i="1"/>
  <c r="Q49" i="1"/>
  <c r="P49" i="1"/>
  <c r="P48" i="1" s="1"/>
  <c r="O49" i="1"/>
  <c r="O48" i="1" s="1"/>
  <c r="O31" i="1" s="1"/>
  <c r="N49" i="1"/>
  <c r="K49" i="1"/>
  <c r="K48" i="1" s="1"/>
  <c r="Z48" i="1"/>
  <c r="Z31" i="1" s="1"/>
  <c r="R48" i="1"/>
  <c r="N48" i="1"/>
  <c r="H48" i="1"/>
  <c r="G48" i="1"/>
  <c r="G31" i="1" s="1"/>
  <c r="G22" i="1" s="1"/>
  <c r="F48" i="1"/>
  <c r="E48" i="1"/>
  <c r="L47" i="1"/>
  <c r="M47" i="1" s="1"/>
  <c r="J47" i="1"/>
  <c r="M46" i="1"/>
  <c r="L46" i="1"/>
  <c r="J46" i="1"/>
  <c r="M45" i="1"/>
  <c r="L45" i="1"/>
  <c r="J45" i="1" s="1"/>
  <c r="L44" i="1"/>
  <c r="M44" i="1" s="1"/>
  <c r="L43" i="1"/>
  <c r="M43" i="1" s="1"/>
  <c r="J43" i="1"/>
  <c r="M42" i="1"/>
  <c r="L42" i="1"/>
  <c r="J42" i="1"/>
  <c r="L41" i="1"/>
  <c r="M40" i="1"/>
  <c r="L40" i="1"/>
  <c r="J40" i="1"/>
  <c r="L39" i="1"/>
  <c r="M39" i="1" s="1"/>
  <c r="J39" i="1"/>
  <c r="M38" i="1"/>
  <c r="L38" i="1"/>
  <c r="J38" i="1"/>
  <c r="M37" i="1"/>
  <c r="L37" i="1"/>
  <c r="J37" i="1" s="1"/>
  <c r="L36" i="1"/>
  <c r="M36" i="1" s="1"/>
  <c r="J36" i="1"/>
  <c r="L35" i="1"/>
  <c r="M35" i="1" s="1"/>
  <c r="J35" i="1"/>
  <c r="M34" i="1"/>
  <c r="L34" i="1"/>
  <c r="J34" i="1"/>
  <c r="L33" i="1"/>
  <c r="AB32" i="1"/>
  <c r="AA32" i="1"/>
  <c r="Z32" i="1"/>
  <c r="Y32" i="1"/>
  <c r="X32" i="1"/>
  <c r="W32" i="1"/>
  <c r="V32" i="1"/>
  <c r="U32" i="1"/>
  <c r="T32" i="1"/>
  <c r="S32" i="1"/>
  <c r="R32" i="1"/>
  <c r="R31" i="1" s="1"/>
  <c r="Q32" i="1"/>
  <c r="P32" i="1"/>
  <c r="O32" i="1"/>
  <c r="N32" i="1"/>
  <c r="K32" i="1"/>
  <c r="K31" i="1" s="1"/>
  <c r="N31" i="1"/>
  <c r="H31" i="1"/>
  <c r="F31" i="1"/>
  <c r="E31" i="1"/>
  <c r="E22" i="1" s="1"/>
  <c r="L30" i="1"/>
  <c r="J30" i="1" s="1"/>
  <c r="M29" i="1"/>
  <c r="M28" i="1" s="1"/>
  <c r="L29" i="1"/>
  <c r="J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O22" i="1" s="1"/>
  <c r="N28" i="1"/>
  <c r="K28" i="1"/>
  <c r="K22" i="1" s="1"/>
  <c r="J28" i="1"/>
  <c r="M27" i="1"/>
  <c r="L27" i="1"/>
  <c r="J27" i="1"/>
  <c r="M26" i="1"/>
  <c r="L26" i="1"/>
  <c r="J26" i="1" s="1"/>
  <c r="L25" i="1"/>
  <c r="M25" i="1" s="1"/>
  <c r="M23" i="1" s="1"/>
  <c r="J25" i="1"/>
  <c r="L24" i="1"/>
  <c r="M24" i="1" s="1"/>
  <c r="J24" i="1"/>
  <c r="AB23" i="1"/>
  <c r="AA23" i="1"/>
  <c r="Z23" i="1"/>
  <c r="Y23" i="1"/>
  <c r="Y74" i="1" s="1"/>
  <c r="Y73" i="1" s="1"/>
  <c r="X23" i="1"/>
  <c r="W23" i="1"/>
  <c r="V23" i="1"/>
  <c r="U23" i="1"/>
  <c r="T23" i="1"/>
  <c r="S23" i="1"/>
  <c r="R23" i="1"/>
  <c r="Q23" i="1"/>
  <c r="Q74" i="1" s="1"/>
  <c r="Q73" i="1" s="1"/>
  <c r="P23" i="1"/>
  <c r="O23" i="1"/>
  <c r="N23" i="1"/>
  <c r="K23" i="1"/>
  <c r="H22" i="1"/>
  <c r="H67" i="1" s="1"/>
  <c r="F22" i="1"/>
  <c r="L21" i="1"/>
  <c r="L18" i="1" s="1"/>
  <c r="J21" i="1"/>
  <c r="M20" i="1"/>
  <c r="L20" i="1"/>
  <c r="J20" i="1"/>
  <c r="M19" i="1"/>
  <c r="M18" i="1" s="1"/>
  <c r="L19" i="1"/>
  <c r="J19" i="1" s="1"/>
  <c r="AB18" i="1"/>
  <c r="AA18" i="1"/>
  <c r="AA6" i="1" s="1"/>
  <c r="Z18" i="1"/>
  <c r="Y18" i="1"/>
  <c r="X18" i="1"/>
  <c r="W18" i="1"/>
  <c r="W6" i="1" s="1"/>
  <c r="V18" i="1"/>
  <c r="U18" i="1"/>
  <c r="T18" i="1"/>
  <c r="S18" i="1"/>
  <c r="R18" i="1"/>
  <c r="Q18" i="1"/>
  <c r="P18" i="1"/>
  <c r="O18" i="1"/>
  <c r="N18" i="1"/>
  <c r="N6" i="1" s="1"/>
  <c r="N67" i="1" s="1"/>
  <c r="K18" i="1"/>
  <c r="J18" i="1"/>
  <c r="L17" i="1"/>
  <c r="J17" i="1"/>
  <c r="L16" i="1"/>
  <c r="M15" i="1"/>
  <c r="L15" i="1"/>
  <c r="J15" i="1"/>
  <c r="L14" i="1"/>
  <c r="M14" i="1" s="1"/>
  <c r="J14" i="1"/>
  <c r="M13" i="1"/>
  <c r="L13" i="1"/>
  <c r="J13" i="1"/>
  <c r="M12" i="1"/>
  <c r="L12" i="1"/>
  <c r="J12" i="1" s="1"/>
  <c r="L11" i="1"/>
  <c r="M11" i="1" s="1"/>
  <c r="J11" i="1"/>
  <c r="L10" i="1"/>
  <c r="M10" i="1" s="1"/>
  <c r="J10" i="1"/>
  <c r="M9" i="1"/>
  <c r="L9" i="1"/>
  <c r="J9" i="1"/>
  <c r="L8" i="1"/>
  <c r="AB7" i="1"/>
  <c r="AA7" i="1"/>
  <c r="Z7" i="1"/>
  <c r="Z74" i="1" s="1"/>
  <c r="Z73" i="1" s="1"/>
  <c r="Y7" i="1"/>
  <c r="X7" i="1"/>
  <c r="W7" i="1"/>
  <c r="V7" i="1"/>
  <c r="U7" i="1"/>
  <c r="T7" i="1"/>
  <c r="S7" i="1"/>
  <c r="R7" i="1"/>
  <c r="R74" i="1" s="1"/>
  <c r="R73" i="1" s="1"/>
  <c r="Q7" i="1"/>
  <c r="P7" i="1"/>
  <c r="O7" i="1"/>
  <c r="N7" i="1"/>
  <c r="K7" i="1"/>
  <c r="K6" i="1" s="1"/>
  <c r="Z6" i="1"/>
  <c r="Y6" i="1"/>
  <c r="U6" i="1"/>
  <c r="S6" i="1"/>
  <c r="Q6" i="1"/>
  <c r="O6" i="1"/>
  <c r="I6" i="1"/>
  <c r="H6" i="1"/>
  <c r="G6" i="1"/>
  <c r="F6" i="1"/>
  <c r="F67" i="1" s="1"/>
  <c r="E6" i="1"/>
  <c r="E67" i="1" s="1"/>
  <c r="O67" i="1" l="1"/>
  <c r="M60" i="1"/>
  <c r="M58" i="1" s="1"/>
  <c r="J60" i="1"/>
  <c r="Z67" i="1"/>
  <c r="J16" i="1"/>
  <c r="M16" i="1"/>
  <c r="X22" i="1"/>
  <c r="J41" i="1"/>
  <c r="M41" i="1"/>
  <c r="S67" i="1"/>
  <c r="K67" i="1"/>
  <c r="P74" i="1"/>
  <c r="P6" i="1"/>
  <c r="P67" i="1" s="1"/>
  <c r="T74" i="1"/>
  <c r="T73" i="1" s="1"/>
  <c r="T6" i="1"/>
  <c r="X74" i="1"/>
  <c r="X73" i="1" s="1"/>
  <c r="X6" i="1"/>
  <c r="X67" i="1" s="1"/>
  <c r="AB74" i="1"/>
  <c r="AB73" i="1" s="1"/>
  <c r="AB6" i="1"/>
  <c r="V6" i="1"/>
  <c r="V67" i="1" s="1"/>
  <c r="V74" i="1"/>
  <c r="V73" i="1" s="1"/>
  <c r="L23" i="1"/>
  <c r="J23" i="1"/>
  <c r="S22" i="1"/>
  <c r="W22" i="1"/>
  <c r="P31" i="1"/>
  <c r="P22" i="1" s="1"/>
  <c r="X31" i="1"/>
  <c r="AB31" i="1"/>
  <c r="AB22" i="1" s="1"/>
  <c r="L58" i="1"/>
  <c r="L7" i="1"/>
  <c r="L6" i="1" s="1"/>
  <c r="J8" i="1"/>
  <c r="J7" i="1" s="1"/>
  <c r="J6" i="1" s="1"/>
  <c r="M8" i="1"/>
  <c r="W67" i="1"/>
  <c r="AA67" i="1"/>
  <c r="L32" i="1"/>
  <c r="L31" i="1" s="1"/>
  <c r="J33" i="1"/>
  <c r="M33" i="1"/>
  <c r="J44" i="1"/>
  <c r="J58" i="1"/>
  <c r="L63" i="1"/>
  <c r="M64" i="1"/>
  <c r="M63" i="1" s="1"/>
  <c r="G67" i="1"/>
  <c r="T48" i="1"/>
  <c r="T31" i="1" s="1"/>
  <c r="T22" i="1" s="1"/>
  <c r="X48" i="1"/>
  <c r="AB48" i="1"/>
  <c r="M49" i="1"/>
  <c r="M48" i="1" s="1"/>
  <c r="R6" i="1"/>
  <c r="R67" i="1" s="1"/>
  <c r="S74" i="1"/>
  <c r="S73" i="1" s="1"/>
  <c r="W74" i="1"/>
  <c r="W73" i="1" s="1"/>
  <c r="AA74" i="1"/>
  <c r="AA73" i="1" s="1"/>
  <c r="N22" i="1"/>
  <c r="R22" i="1"/>
  <c r="V22" i="1"/>
  <c r="Z22" i="1"/>
  <c r="L28" i="1"/>
  <c r="L49" i="1"/>
  <c r="L48" i="1" s="1"/>
  <c r="Q48" i="1"/>
  <c r="Q31" i="1" s="1"/>
  <c r="U48" i="1"/>
  <c r="U31" i="1" s="1"/>
  <c r="U22" i="1" s="1"/>
  <c r="Y48" i="1"/>
  <c r="Y31" i="1" s="1"/>
  <c r="Y22" i="1" s="1"/>
  <c r="J49" i="1"/>
  <c r="J54" i="1"/>
  <c r="O77" i="1"/>
  <c r="L67" i="1" l="1"/>
  <c r="O74" i="1"/>
  <c r="P73" i="1"/>
  <c r="O73" i="1" s="1"/>
  <c r="Q22" i="1"/>
  <c r="Q67" i="1"/>
  <c r="M32" i="1"/>
  <c r="M31" i="1" s="1"/>
  <c r="M22" i="1" s="1"/>
  <c r="U67" i="1"/>
  <c r="AB67" i="1"/>
  <c r="T67" i="1"/>
  <c r="J48" i="1"/>
  <c r="J32" i="1"/>
  <c r="M7" i="1"/>
  <c r="M6" i="1" s="1"/>
  <c r="L22" i="1"/>
  <c r="Y67" i="1"/>
  <c r="M67" i="1" l="1"/>
  <c r="J31" i="1"/>
  <c r="J67" i="1" l="1"/>
  <c r="J22" i="1"/>
</calcChain>
</file>

<file path=xl/sharedStrings.xml><?xml version="1.0" encoding="utf-8"?>
<sst xmlns="http://schemas.openxmlformats.org/spreadsheetml/2006/main" count="218" uniqueCount="192">
  <si>
    <t>Индекс</t>
  </si>
  <si>
    <t>Наименования циклов, дисциплин, модулей, междисциплинарных курсов</t>
  </si>
  <si>
    <t>Формы промежуточной аттестации</t>
  </si>
  <si>
    <t>Максимальная учебная нагрузка</t>
  </si>
  <si>
    <t>Самостоятельная работа</t>
  </si>
  <si>
    <t>Время по видам учебной работы</t>
  </si>
  <si>
    <t>Распределение по курсам</t>
  </si>
  <si>
    <t>экзамен</t>
  </si>
  <si>
    <t>Дифференцированный зачет</t>
  </si>
  <si>
    <t>зачет</t>
  </si>
  <si>
    <t>курсовой проект</t>
  </si>
  <si>
    <t>другое</t>
  </si>
  <si>
    <t>Всего</t>
  </si>
  <si>
    <t>В том числе</t>
  </si>
  <si>
    <t>1 курс</t>
  </si>
  <si>
    <t>2курс</t>
  </si>
  <si>
    <t>3курс</t>
  </si>
  <si>
    <t xml:space="preserve">4 курс </t>
  </si>
  <si>
    <t>Занятия на уроках</t>
  </si>
  <si>
    <t>Лаборат. и практич. занятий</t>
  </si>
  <si>
    <t>Курсовых работ (проектов)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</si>
  <si>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</si>
  <si>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</si>
  <si>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</si>
  <si>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</si>
  <si>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</si>
  <si>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</si>
  <si>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</si>
  <si>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</si>
  <si>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недель.</t>
  </si>
  <si>
    <t>18 недель</t>
  </si>
  <si>
    <t>4  недели</t>
  </si>
  <si>
    <t>16 недель</t>
  </si>
  <si>
    <t>17 недель</t>
  </si>
  <si>
    <t>6 недель</t>
  </si>
  <si>
    <t>17недель</t>
  </si>
  <si>
    <t>7 недель</t>
  </si>
  <si>
    <t>14 недель</t>
  </si>
  <si>
    <t>2 недели</t>
  </si>
  <si>
    <t>3 недели</t>
  </si>
  <si>
    <t>10 недель</t>
  </si>
  <si>
    <t>О.00</t>
  </si>
  <si>
    <t>Общеобразовательный цикл</t>
  </si>
  <si>
    <t>0ДБ.00</t>
  </si>
  <si>
    <t>Общеобразовательные дисциплины базовые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</si>
  <si>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</si>
  <si>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</si>
  <si>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</si>
  <si>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</si>
  <si>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</si>
  <si>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</si>
  <si>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</si>
  <si>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</si>
  <si>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</si>
  <si>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</si>
  <si>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</si>
  <si>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</si>
  <si>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</si>
  <si>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</si>
  <si>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</si>
  <si>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</si>
  <si>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</si>
  <si>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</si>
  <si>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ОДБ.10</t>
  </si>
  <si>
    <t xml:space="preserve">Астрономия </t>
  </si>
  <si>
    <t>ОДП.ОО</t>
  </si>
  <si>
    <t>Общеобразовательные дисциплины профильные</t>
  </si>
  <si>
    <t>ОДП.01</t>
  </si>
  <si>
    <t xml:space="preserve">Математика </t>
  </si>
  <si>
    <t>ОДП.02</t>
  </si>
  <si>
    <t>Информатика и ИКТ</t>
  </si>
  <si>
    <t>ОДП.03</t>
  </si>
  <si>
    <t>Физика</t>
  </si>
  <si>
    <t>ПП</t>
  </si>
  <si>
    <t>Профессиональная подготовка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</si>
  <si>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</si>
  <si>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</si>
  <si>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</si>
  <si>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</si>
  <si>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</si>
  <si>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</si>
  <si>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</si>
  <si>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</si>
  <si>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</si>
  <si>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</si>
  <si>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</si>
  <si>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</si>
  <si>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</si>
  <si>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 xml:space="preserve">П.00 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</si>
  <si>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</si>
  <si>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</si>
  <si>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</si>
  <si>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</si>
  <si>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</si>
  <si>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</si>
  <si>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</si>
  <si>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</si>
  <si>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</si>
  <si>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</si>
  <si>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</si>
  <si>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</si>
  <si>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</si>
  <si>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</si>
  <si>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  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</si>
  <si>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</si>
  <si>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</si>
  <si>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</si>
  <si>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</si>
  <si>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</si>
  <si>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</si>
  <si>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</si>
  <si>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</si>
  <si>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</si>
  <si>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</si>
  <si>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</si>
  <si>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отрасли 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</si>
  <si>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</si>
  <si>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</si>
  <si>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</si>
  <si>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</si>
  <si>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ОП.15</t>
  </si>
  <si>
    <t>Электротехника и основы электроники</t>
  </si>
  <si>
    <t>ПМ.00</t>
  </si>
  <si>
    <t xml:space="preserve">ПРОФЕССИОНАЛЬНЫЕ МОДУЛИ </t>
  </si>
  <si>
    <t>-/10/4</t>
  </si>
  <si>
    <t>ПМ.01</t>
  </si>
  <si>
    <t>Разработка технологических процессов изготовления деталей машин</t>
  </si>
  <si>
    <t>-/3/1</t>
  </si>
  <si>
    <t xml:space="preserve">МДК.01.01. </t>
  </si>
  <si>
    <t>Технологические процессы изготовления деталей машин</t>
  </si>
  <si>
    <t>ДЗ</t>
  </si>
  <si>
    <t>МДК.01.02.</t>
  </si>
  <si>
    <t>Системы автоматизированного проектирования и программирования в машиностроении</t>
  </si>
  <si>
    <t>ПП.01</t>
  </si>
  <si>
    <t>Производственная практика по профилю специальности</t>
  </si>
  <si>
    <t>Квалификационный экзамен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</si>
  <si>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</si>
  <si>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</si>
  <si>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</si>
  <si>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</si>
  <si>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ПП.02</t>
  </si>
  <si>
    <t>Производственная практика -организация и управление производством</t>
  </si>
  <si>
    <t>ПМ.03</t>
  </si>
  <si>
    <t>Участие во внедрении технологических процессов изготовления деталей машин и осуществление технологического контроля</t>
  </si>
  <si>
    <t>МДК.03.01</t>
  </si>
  <si>
    <t>Реализация технологических процессов изготовления деталей</t>
  </si>
  <si>
    <t>МДК.03.02</t>
  </si>
  <si>
    <t>Контроль соответствия качества деталей требованиям технической документации</t>
  </si>
  <si>
    <t>ПП.03</t>
  </si>
  <si>
    <t>Производственная практика ( по профилю специальности)</t>
  </si>
  <si>
    <t>ПМ.04</t>
  </si>
  <si>
    <t>Выполнение работ по профессии 16045 "Оператор станков с числовым программным управлением"</t>
  </si>
  <si>
    <t>-/2/1</t>
  </si>
  <si>
    <t>МДК.04.01</t>
  </si>
  <si>
    <t>Технология металлообработки на металлорежущих станках с программным управлением</t>
  </si>
  <si>
    <t>УП.04</t>
  </si>
  <si>
    <t>Учебная практика</t>
  </si>
  <si>
    <t>ВСЕГО</t>
  </si>
  <si>
    <t xml:space="preserve">Промежуточная аттестация </t>
  </si>
  <si>
    <t>8 недель</t>
  </si>
  <si>
    <t>1 нед</t>
  </si>
  <si>
    <t>ПДП</t>
  </si>
  <si>
    <t>Преддипломная практика</t>
  </si>
  <si>
    <t>4 недели</t>
  </si>
  <si>
    <t>ГИА</t>
  </si>
  <si>
    <t>Государственная итоговая аттестация</t>
  </si>
  <si>
    <t xml:space="preserve"> </t>
  </si>
  <si>
    <t xml:space="preserve">Консультации 4 часа на одного обучающего на каждый учебный год .                                                                 </t>
  </si>
  <si>
    <t xml:space="preserve">Всего часов: </t>
  </si>
  <si>
    <t>2 курс</t>
  </si>
  <si>
    <t>3 курс</t>
  </si>
  <si>
    <t>4 курс</t>
  </si>
  <si>
    <t xml:space="preserve">Государственная итоговая аттестация   Дипломный проект (работа) </t>
  </si>
  <si>
    <t>1 сем</t>
  </si>
  <si>
    <t>2сем</t>
  </si>
  <si>
    <t>3 сем</t>
  </si>
  <si>
    <t>4 сем</t>
  </si>
  <si>
    <t>5 сем</t>
  </si>
  <si>
    <t>6 сем</t>
  </si>
  <si>
    <t>7 сем</t>
  </si>
  <si>
    <t>8 сем</t>
  </si>
  <si>
    <t xml:space="preserve">Выполнение дипломного проекта (работы)  с "19" мая 2020 г. по "15" июня 2020 г. (всего 4 недели) </t>
  </si>
  <si>
    <t>Дисциплины и МДК</t>
  </si>
  <si>
    <t xml:space="preserve"> Защита дипломного проекта (работы) с  "16" июня 2020г.  по "30" июня 2020 г. (всего 2 недели) </t>
  </si>
  <si>
    <t>УП</t>
  </si>
  <si>
    <t>13 нед</t>
  </si>
  <si>
    <t>12 нед</t>
  </si>
  <si>
    <t>Производственная практика преддипломная</t>
  </si>
  <si>
    <t>4 нед</t>
  </si>
  <si>
    <t>Экзаменов</t>
  </si>
  <si>
    <t>Диф. Зачетов (без учета физкультуры)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</si>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</sst>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justify"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0" fontId="3" fillId="3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justify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2" xfId="0" applyNumberFormat="1" applyFont="1" applyFill="1" applyBorder="1" applyAlignment="1">
      <alignment horizontal="center" vertical="top" wrapText="1"/>
    </xf>
    <xf numFmtId="1" fontId="3" fillId="5" borderId="8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top" wrapText="1"/>
    </xf>
    <xf numFmtId="1" fontId="1" fillId="9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justify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1" fontId="3" fillId="10" borderId="1" xfId="0" applyNumberFormat="1" applyFont="1" applyFill="1" applyBorder="1" applyAlignment="1">
      <alignment horizontal="center" vertical="top" wrapText="1"/>
    </xf>
    <xf numFmtId="1" fontId="3" fillId="7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1" fontId="3" fillId="8" borderId="1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justify" vertical="top" wrapText="1"/>
    </xf>
    <xf numFmtId="0" fontId="3" fillId="11" borderId="1" xfId="0" applyFont="1" applyFill="1" applyBorder="1" applyAlignment="1">
      <alignment horizontal="justify" vertical="top" wrapText="1"/>
    </xf>
    <xf numFmtId="49" fontId="3" fillId="11" borderId="1" xfId="0" applyNumberFormat="1" applyFont="1" applyFill="1" applyBorder="1" applyAlignment="1">
      <alignment horizontal="center" vertical="top" wrapText="1"/>
    </xf>
    <xf numFmtId="1" fontId="3" fillId="11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0" fillId="7" borderId="1" xfId="0" applyFill="1" applyBorder="1"/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49" fontId="9" fillId="3" borderId="10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justify" vertical="top" wrapText="1"/>
    </xf>
    <xf numFmtId="0" fontId="3" fillId="13" borderId="1" xfId="0" applyFont="1" applyFill="1" applyBorder="1" applyAlignment="1">
      <alignment horizontal="right" vertical="top" wrapText="1"/>
    </xf>
    <xf numFmtId="0" fontId="1" fillId="13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1" fillId="0" borderId="7" xfId="0" applyFont="1" applyBorder="1" applyAlignment="1">
      <alignment horizontal="justify" vertical="top" wrapText="1"/>
    </xf>
    <xf numFmtId="0" fontId="1" fillId="0" borderId="0" xfId="0" applyFont="1"/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1" fontId="1" fillId="0" borderId="39" xfId="0" applyNumberFormat="1" applyFont="1" applyBorder="1" applyAlignment="1">
      <alignment horizontal="center" vertical="top" wrapText="1"/>
    </xf>
    <xf numFmtId="1" fontId="1" fillId="0" borderId="40" xfId="0" applyNumberFormat="1" applyFont="1" applyBorder="1" applyAlignment="1">
      <alignment horizontal="center" vertical="top" wrapText="1"/>
    </xf>
    <xf numFmtId="1" fontId="1" fillId="0" borderId="4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2" fillId="0" borderId="40" xfId="0" applyFont="1" applyBorder="1"/>
    <xf numFmtId="0" fontId="2" fillId="0" borderId="4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workbookViewId="0">
      <selection sqref="A1:AB83"/>
    </sheetView>
  </sheetViews>
  <sheetFormatPr defaultRowHeight="15" x14ac:dyDescent="0.25"/>
  <cols>
    <col min="1" max="1" width="15.5703125" customWidth="1"/>
    <col min="2" max="2" width="43.28515625" customWidth="1"/>
  </cols>
  <sheetData>
    <row r="1" spans="1:28" ht="18.75" x14ac:dyDescent="0.25">
      <c r="A1" s="1" t="s">
        <v>0</v>
      </c>
      <c r="B1" s="1" t="s">
        <v>1</v>
      </c>
      <c r="C1" s="2"/>
      <c r="D1" s="2"/>
      <c r="E1" s="3" t="s">
        <v>2</v>
      </c>
      <c r="F1" s="4"/>
      <c r="G1" s="4"/>
      <c r="H1" s="4"/>
      <c r="I1" s="5"/>
      <c r="J1" s="6" t="s">
        <v>3</v>
      </c>
      <c r="K1" s="6" t="s">
        <v>4</v>
      </c>
      <c r="L1" s="1" t="s">
        <v>5</v>
      </c>
      <c r="M1" s="1"/>
      <c r="N1" s="1"/>
      <c r="O1" s="1"/>
      <c r="P1" s="7" t="s">
        <v>6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 x14ac:dyDescent="0.25">
      <c r="A2" s="1"/>
      <c r="B2" s="1"/>
      <c r="C2" s="2"/>
      <c r="D2" s="2"/>
      <c r="E2" s="8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6"/>
      <c r="K2" s="6"/>
      <c r="L2" s="6" t="s">
        <v>12</v>
      </c>
      <c r="M2" s="10" t="s">
        <v>13</v>
      </c>
      <c r="N2" s="10"/>
      <c r="O2" s="10"/>
      <c r="P2" s="10" t="s">
        <v>14</v>
      </c>
      <c r="Q2" s="10"/>
      <c r="R2" s="10"/>
      <c r="S2" s="10" t="s">
        <v>15</v>
      </c>
      <c r="T2" s="10"/>
      <c r="U2" s="10"/>
      <c r="V2" s="10" t="s">
        <v>16</v>
      </c>
      <c r="W2" s="10"/>
      <c r="X2" s="10"/>
      <c r="Y2" s="11" t="s">
        <v>17</v>
      </c>
      <c r="Z2" s="12"/>
      <c r="AA2" s="12"/>
      <c r="AB2" s="13"/>
    </row>
    <row r="3" spans="1:28" ht="31.5" x14ac:dyDescent="0.25">
      <c r="A3" s="1"/>
      <c r="B3" s="1"/>
      <c r="C3" s="2"/>
      <c r="D3" s="2"/>
      <c r="E3" s="14"/>
      <c r="F3" s="15"/>
      <c r="G3" s="15"/>
      <c r="H3" s="15"/>
      <c r="I3" s="15"/>
      <c r="J3" s="6"/>
      <c r="K3" s="6"/>
      <c r="L3" s="6"/>
      <c r="M3" s="6" t="s">
        <v>18</v>
      </c>
      <c r="N3" s="6" t="s">
        <v>19</v>
      </c>
      <c r="O3" s="16" t="s">
        <v>20</v>
      </c>
      <c r="P3" s="17" t="s">
        <v>21</v>
      </c>
      <c r="Q3" s="18" t="s">
        <v>22</v>
      </c>
      <c r="R3" s="19"/>
      <c r="S3" s="17" t="s">
        <v>23</v>
      </c>
      <c r="T3" s="18" t="s">
        <v>24</v>
      </c>
      <c r="U3" s="19"/>
      <c r="V3" s="17" t="s">
        <v>25</v>
      </c>
      <c r="W3" s="18" t="s">
        <v>26</v>
      </c>
      <c r="X3" s="19"/>
      <c r="Y3" s="18" t="s">
        <v>27</v>
      </c>
      <c r="Z3" s="19"/>
      <c r="AA3" s="20" t="s">
        <v>28</v>
      </c>
      <c r="AB3" s="20"/>
    </row>
    <row r="4" spans="1:28" ht="15.75" x14ac:dyDescent="0.25">
      <c r="A4" s="1"/>
      <c r="B4" s="1"/>
      <c r="C4" s="2"/>
      <c r="D4" s="2"/>
      <c r="E4" s="21"/>
      <c r="F4" s="22"/>
      <c r="G4" s="22"/>
      <c r="H4" s="22"/>
      <c r="I4" s="22"/>
      <c r="J4" s="6"/>
      <c r="K4" s="6"/>
      <c r="L4" s="6"/>
      <c r="M4" s="6"/>
      <c r="N4" s="6"/>
      <c r="O4" s="16"/>
      <c r="P4" s="23" t="s">
        <v>29</v>
      </c>
      <c r="Q4" s="23" t="s">
        <v>30</v>
      </c>
      <c r="R4" s="23" t="s">
        <v>31</v>
      </c>
      <c r="S4" s="23" t="s">
        <v>32</v>
      </c>
      <c r="T4" s="23" t="s">
        <v>33</v>
      </c>
      <c r="U4" s="23" t="s">
        <v>34</v>
      </c>
      <c r="V4" s="23" t="s">
        <v>32</v>
      </c>
      <c r="W4" s="23" t="s">
        <v>35</v>
      </c>
      <c r="X4" s="24" t="s">
        <v>36</v>
      </c>
      <c r="Y4" s="24" t="s">
        <v>37</v>
      </c>
      <c r="Z4" s="24" t="s">
        <v>38</v>
      </c>
      <c r="AA4" s="25" t="s">
        <v>39</v>
      </c>
      <c r="AB4" s="25" t="s">
        <v>40</v>
      </c>
    </row>
    <row r="5" spans="1:28" ht="15.75" x14ac:dyDescent="0.25">
      <c r="A5" s="2"/>
      <c r="B5" s="26">
        <v>1</v>
      </c>
      <c r="C5" s="26"/>
      <c r="D5" s="26"/>
      <c r="E5" s="26">
        <v>2</v>
      </c>
      <c r="F5" s="26">
        <v>3</v>
      </c>
      <c r="G5" s="26">
        <v>4</v>
      </c>
      <c r="H5" s="26"/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26">
        <v>12</v>
      </c>
      <c r="Q5" s="26">
        <v>13</v>
      </c>
      <c r="R5" s="26">
        <v>14</v>
      </c>
      <c r="S5" s="26">
        <v>15</v>
      </c>
      <c r="T5" s="26">
        <v>16</v>
      </c>
      <c r="U5" s="26">
        <v>17</v>
      </c>
      <c r="V5" s="26">
        <v>18</v>
      </c>
      <c r="W5" s="26">
        <v>19</v>
      </c>
      <c r="X5" s="26">
        <v>20</v>
      </c>
      <c r="Y5" s="26">
        <v>21</v>
      </c>
      <c r="Z5" s="26">
        <v>22</v>
      </c>
      <c r="AA5" s="26">
        <v>23</v>
      </c>
      <c r="AB5" s="26">
        <v>24</v>
      </c>
    </row>
    <row r="6" spans="1:28" ht="15.75" x14ac:dyDescent="0.25">
      <c r="A6" s="27" t="s">
        <v>41</v>
      </c>
      <c r="B6" s="28" t="s">
        <v>42</v>
      </c>
      <c r="C6" s="28"/>
      <c r="D6" s="28"/>
      <c r="E6" s="28">
        <f t="shared" ref="E6:AB6" si="0">E7+E18</f>
        <v>3</v>
      </c>
      <c r="F6" s="28">
        <f t="shared" si="0"/>
        <v>9</v>
      </c>
      <c r="G6" s="28">
        <f t="shared" si="0"/>
        <v>1</v>
      </c>
      <c r="H6" s="28">
        <f t="shared" si="0"/>
        <v>0</v>
      </c>
      <c r="I6" s="28">
        <f t="shared" si="0"/>
        <v>0</v>
      </c>
      <c r="J6" s="29">
        <f t="shared" si="0"/>
        <v>2106</v>
      </c>
      <c r="K6" s="29">
        <f t="shared" si="0"/>
        <v>702</v>
      </c>
      <c r="L6" s="30">
        <f t="shared" si="0"/>
        <v>1404</v>
      </c>
      <c r="M6" s="30">
        <f t="shared" si="0"/>
        <v>818</v>
      </c>
      <c r="N6" s="30">
        <f t="shared" si="0"/>
        <v>548</v>
      </c>
      <c r="O6" s="30">
        <f t="shared" si="0"/>
        <v>0</v>
      </c>
      <c r="P6" s="30">
        <f t="shared" si="0"/>
        <v>612</v>
      </c>
      <c r="Q6" s="30">
        <f t="shared" si="0"/>
        <v>664</v>
      </c>
      <c r="R6" s="30">
        <f t="shared" si="0"/>
        <v>128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</row>
    <row r="7" spans="1:28" ht="28.5" x14ac:dyDescent="0.25">
      <c r="A7" s="31" t="s">
        <v>43</v>
      </c>
      <c r="B7" s="31" t="s">
        <v>44</v>
      </c>
      <c r="C7" s="31"/>
      <c r="D7" s="31"/>
      <c r="E7" s="31">
        <v>1</v>
      </c>
      <c r="F7" s="31">
        <v>8</v>
      </c>
      <c r="G7" s="31">
        <v>1</v>
      </c>
      <c r="H7" s="31"/>
      <c r="I7" s="32"/>
      <c r="J7" s="33">
        <f>SUM(J8:J17)</f>
        <v>1328</v>
      </c>
      <c r="K7" s="33">
        <f t="shared" ref="K7:AB7" si="1">SUM(K8:K17)</f>
        <v>440</v>
      </c>
      <c r="L7" s="33">
        <f t="shared" si="1"/>
        <v>888</v>
      </c>
      <c r="M7" s="33">
        <f t="shared" si="1"/>
        <v>498</v>
      </c>
      <c r="N7" s="33">
        <f t="shared" si="1"/>
        <v>352</v>
      </c>
      <c r="O7" s="33">
        <f t="shared" si="1"/>
        <v>0</v>
      </c>
      <c r="P7" s="33">
        <f t="shared" si="1"/>
        <v>374</v>
      </c>
      <c r="Q7" s="33">
        <f t="shared" si="1"/>
        <v>434</v>
      </c>
      <c r="R7" s="33">
        <f t="shared" si="1"/>
        <v>80</v>
      </c>
      <c r="S7" s="33">
        <f t="shared" si="1"/>
        <v>0</v>
      </c>
      <c r="T7" s="33">
        <f t="shared" si="1"/>
        <v>0</v>
      </c>
      <c r="U7" s="33">
        <f t="shared" si="1"/>
        <v>0</v>
      </c>
      <c r="V7" s="33">
        <f t="shared" si="1"/>
        <v>0</v>
      </c>
      <c r="W7" s="33">
        <f t="shared" si="1"/>
        <v>0</v>
      </c>
      <c r="X7" s="33">
        <f t="shared" si="1"/>
        <v>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3">
        <f t="shared" si="1"/>
        <v>0</v>
      </c>
    </row>
    <row r="8" spans="1:28" ht="15.75" x14ac:dyDescent="0.25">
      <c r="A8" s="34" t="s">
        <v>45</v>
      </c>
      <c r="B8" s="34" t="s">
        <v>46</v>
      </c>
      <c r="C8" s="34"/>
      <c r="D8" s="34"/>
      <c r="E8" s="34">
        <v>2</v>
      </c>
      <c r="F8" s="34"/>
      <c r="G8" s="34"/>
      <c r="H8" s="34"/>
      <c r="I8" s="35"/>
      <c r="J8" s="36">
        <f>K8+L8</f>
        <v>108</v>
      </c>
      <c r="K8" s="37">
        <v>30</v>
      </c>
      <c r="L8" s="38">
        <f>SUM(P8:AB8)</f>
        <v>78</v>
      </c>
      <c r="M8" s="37">
        <f>L8-N8</f>
        <v>46</v>
      </c>
      <c r="N8" s="37">
        <v>32</v>
      </c>
      <c r="O8" s="39"/>
      <c r="P8" s="40">
        <v>34</v>
      </c>
      <c r="Q8" s="40">
        <v>36</v>
      </c>
      <c r="R8" s="41">
        <v>8</v>
      </c>
      <c r="S8" s="40"/>
      <c r="T8" s="40"/>
      <c r="U8" s="40"/>
      <c r="V8" s="42"/>
      <c r="W8" s="42"/>
      <c r="X8" s="43"/>
      <c r="Y8" s="43"/>
      <c r="Z8" s="43"/>
      <c r="AA8" s="44"/>
      <c r="AB8" s="45"/>
    </row>
    <row r="9" spans="1:28" ht="15.75" x14ac:dyDescent="0.25">
      <c r="A9" s="34" t="s">
        <v>47</v>
      </c>
      <c r="B9" s="34" t="s">
        <v>48</v>
      </c>
      <c r="C9" s="34"/>
      <c r="D9" s="34"/>
      <c r="E9" s="34"/>
      <c r="F9" s="34">
        <v>2</v>
      </c>
      <c r="G9" s="34"/>
      <c r="H9" s="34"/>
      <c r="I9" s="35"/>
      <c r="J9" s="36">
        <f t="shared" ref="J9:J21" si="2">K9+L9</f>
        <v>167</v>
      </c>
      <c r="K9" s="37">
        <v>50</v>
      </c>
      <c r="L9" s="46">
        <f t="shared" ref="L9:L17" si="3">SUM(P9:AB9)</f>
        <v>117</v>
      </c>
      <c r="M9" s="37">
        <f t="shared" ref="M9:M20" si="4">L9-N9</f>
        <v>68</v>
      </c>
      <c r="N9" s="37">
        <v>49</v>
      </c>
      <c r="O9" s="42"/>
      <c r="P9" s="40">
        <v>51</v>
      </c>
      <c r="Q9" s="40">
        <v>54</v>
      </c>
      <c r="R9" s="47">
        <v>12</v>
      </c>
      <c r="S9" s="40"/>
      <c r="T9" s="40"/>
      <c r="U9" s="40"/>
      <c r="V9" s="42"/>
      <c r="W9" s="42"/>
      <c r="X9" s="43"/>
      <c r="Y9" s="43"/>
      <c r="Z9" s="43"/>
      <c r="AA9" s="44"/>
      <c r="AB9" s="45"/>
    </row>
    <row r="10" spans="1:28" ht="15.75" x14ac:dyDescent="0.25">
      <c r="A10" s="34" t="s">
        <v>49</v>
      </c>
      <c r="B10" s="34" t="s">
        <v>50</v>
      </c>
      <c r="C10" s="34"/>
      <c r="D10" s="34"/>
      <c r="E10" s="34"/>
      <c r="F10" s="34">
        <v>2</v>
      </c>
      <c r="G10" s="34"/>
      <c r="H10" s="34"/>
      <c r="I10" s="35"/>
      <c r="J10" s="36">
        <f t="shared" si="2"/>
        <v>108</v>
      </c>
      <c r="K10" s="37">
        <v>30</v>
      </c>
      <c r="L10" s="46">
        <f t="shared" si="3"/>
        <v>78</v>
      </c>
      <c r="M10" s="37">
        <f t="shared" si="4"/>
        <v>0</v>
      </c>
      <c r="N10" s="37">
        <v>78</v>
      </c>
      <c r="O10" s="42"/>
      <c r="P10" s="40">
        <v>34</v>
      </c>
      <c r="Q10" s="40">
        <v>36</v>
      </c>
      <c r="R10" s="47">
        <v>8</v>
      </c>
      <c r="S10" s="40"/>
      <c r="T10" s="40"/>
      <c r="U10" s="40"/>
      <c r="V10" s="42"/>
      <c r="W10" s="42"/>
      <c r="X10" s="43"/>
      <c r="Y10" s="43"/>
      <c r="Z10" s="43"/>
      <c r="AA10" s="44"/>
      <c r="AB10" s="45"/>
    </row>
    <row r="11" spans="1:28" ht="15.75" x14ac:dyDescent="0.25">
      <c r="A11" s="34" t="s">
        <v>51</v>
      </c>
      <c r="B11" s="34" t="s">
        <v>52</v>
      </c>
      <c r="C11" s="34"/>
      <c r="D11" s="34"/>
      <c r="E11" s="34"/>
      <c r="F11" s="34">
        <v>2</v>
      </c>
      <c r="G11" s="34"/>
      <c r="H11" s="34"/>
      <c r="I11" s="35"/>
      <c r="J11" s="36">
        <f t="shared" si="2"/>
        <v>167</v>
      </c>
      <c r="K11" s="37">
        <v>50</v>
      </c>
      <c r="L11" s="46">
        <f t="shared" si="3"/>
        <v>117</v>
      </c>
      <c r="M11" s="37">
        <f t="shared" si="4"/>
        <v>105</v>
      </c>
      <c r="N11" s="37">
        <v>12</v>
      </c>
      <c r="O11" s="42"/>
      <c r="P11" s="40">
        <v>51</v>
      </c>
      <c r="Q11" s="40">
        <v>54</v>
      </c>
      <c r="R11" s="47">
        <v>12</v>
      </c>
      <c r="S11" s="40"/>
      <c r="T11" s="40"/>
      <c r="U11" s="40"/>
      <c r="V11" s="42"/>
      <c r="W11" s="42"/>
      <c r="X11" s="43"/>
      <c r="Y11" s="43"/>
      <c r="Z11" s="43"/>
      <c r="AA11" s="44"/>
      <c r="AB11" s="45"/>
    </row>
    <row r="12" spans="1:28" ht="31.5" x14ac:dyDescent="0.25">
      <c r="A12" s="34" t="s">
        <v>53</v>
      </c>
      <c r="B12" s="34" t="s">
        <v>54</v>
      </c>
      <c r="C12" s="34"/>
      <c r="D12" s="34"/>
      <c r="E12" s="34"/>
      <c r="F12" s="34">
        <v>2</v>
      </c>
      <c r="G12" s="34"/>
      <c r="H12" s="34"/>
      <c r="I12" s="35"/>
      <c r="J12" s="36">
        <f t="shared" si="2"/>
        <v>147</v>
      </c>
      <c r="K12" s="37">
        <v>30</v>
      </c>
      <c r="L12" s="46">
        <f t="shared" si="3"/>
        <v>117</v>
      </c>
      <c r="M12" s="37">
        <f t="shared" si="4"/>
        <v>85</v>
      </c>
      <c r="N12" s="37">
        <v>32</v>
      </c>
      <c r="O12" s="42"/>
      <c r="P12" s="40">
        <v>51</v>
      </c>
      <c r="Q12" s="40">
        <v>54</v>
      </c>
      <c r="R12" s="47">
        <v>12</v>
      </c>
      <c r="S12" s="40"/>
      <c r="T12" s="40"/>
      <c r="U12" s="40"/>
      <c r="V12" s="42"/>
      <c r="W12" s="42"/>
      <c r="X12" s="43"/>
      <c r="Y12" s="43"/>
      <c r="Z12" s="43"/>
      <c r="AA12" s="44"/>
      <c r="AB12" s="45"/>
    </row>
    <row r="13" spans="1:28" ht="15.75" x14ac:dyDescent="0.25">
      <c r="A13" s="34" t="s">
        <v>55</v>
      </c>
      <c r="B13" s="34" t="s">
        <v>56</v>
      </c>
      <c r="C13" s="34"/>
      <c r="D13" s="34"/>
      <c r="E13" s="34"/>
      <c r="F13" s="34">
        <v>2</v>
      </c>
      <c r="G13" s="34"/>
      <c r="H13" s="34"/>
      <c r="I13" s="35"/>
      <c r="J13" s="36">
        <f t="shared" si="2"/>
        <v>116</v>
      </c>
      <c r="K13" s="37">
        <v>38</v>
      </c>
      <c r="L13" s="46">
        <f t="shared" si="3"/>
        <v>78</v>
      </c>
      <c r="M13" s="37">
        <f t="shared" si="4"/>
        <v>66</v>
      </c>
      <c r="N13" s="37">
        <v>12</v>
      </c>
      <c r="O13" s="42"/>
      <c r="P13" s="40">
        <v>34</v>
      </c>
      <c r="Q13" s="40">
        <v>36</v>
      </c>
      <c r="R13" s="47">
        <v>8</v>
      </c>
      <c r="S13" s="40"/>
      <c r="T13" s="40"/>
      <c r="U13" s="40"/>
      <c r="V13" s="42"/>
      <c r="W13" s="42"/>
      <c r="X13" s="43"/>
      <c r="Y13" s="43"/>
      <c r="Z13" s="43"/>
      <c r="AA13" s="44"/>
      <c r="AB13" s="44"/>
    </row>
    <row r="14" spans="1:28" ht="15.75" x14ac:dyDescent="0.25">
      <c r="A14" s="34" t="s">
        <v>57</v>
      </c>
      <c r="B14" s="48" t="s">
        <v>58</v>
      </c>
      <c r="C14" s="48"/>
      <c r="D14" s="48"/>
      <c r="E14" s="48"/>
      <c r="F14" s="48">
        <v>2</v>
      </c>
      <c r="G14" s="48"/>
      <c r="H14" s="48"/>
      <c r="I14" s="35"/>
      <c r="J14" s="36">
        <f t="shared" si="2"/>
        <v>116</v>
      </c>
      <c r="K14" s="37">
        <v>38</v>
      </c>
      <c r="L14" s="46">
        <f t="shared" si="3"/>
        <v>78</v>
      </c>
      <c r="M14" s="37">
        <f t="shared" si="4"/>
        <v>70</v>
      </c>
      <c r="N14" s="37">
        <v>8</v>
      </c>
      <c r="O14" s="39"/>
      <c r="P14" s="40">
        <v>34</v>
      </c>
      <c r="Q14" s="40">
        <v>36</v>
      </c>
      <c r="R14" s="47">
        <v>8</v>
      </c>
      <c r="S14" s="40"/>
      <c r="T14" s="40"/>
      <c r="U14" s="40"/>
      <c r="V14" s="39"/>
      <c r="W14" s="39"/>
      <c r="X14" s="49"/>
      <c r="Y14" s="49"/>
      <c r="Z14" s="49"/>
      <c r="AA14" s="44"/>
      <c r="AB14" s="44"/>
    </row>
    <row r="15" spans="1:28" ht="15.75" x14ac:dyDescent="0.25">
      <c r="A15" s="34" t="s">
        <v>59</v>
      </c>
      <c r="B15" s="34" t="s">
        <v>60</v>
      </c>
      <c r="C15" s="34"/>
      <c r="D15" s="34"/>
      <c r="E15" s="34"/>
      <c r="F15" s="34">
        <v>2</v>
      </c>
      <c r="G15" s="34"/>
      <c r="H15" s="34"/>
      <c r="I15" s="35"/>
      <c r="J15" s="36">
        <f t="shared" si="2"/>
        <v>234</v>
      </c>
      <c r="K15" s="37">
        <v>117</v>
      </c>
      <c r="L15" s="46">
        <f t="shared" si="3"/>
        <v>117</v>
      </c>
      <c r="M15" s="37">
        <f t="shared" si="4"/>
        <v>2</v>
      </c>
      <c r="N15" s="37">
        <v>115</v>
      </c>
      <c r="O15" s="42"/>
      <c r="P15" s="40">
        <v>51</v>
      </c>
      <c r="Q15" s="40">
        <v>54</v>
      </c>
      <c r="R15" s="47">
        <v>12</v>
      </c>
      <c r="S15" s="40"/>
      <c r="T15" s="40"/>
      <c r="U15" s="40"/>
      <c r="V15" s="42"/>
      <c r="W15" s="42"/>
      <c r="X15" s="43"/>
      <c r="Y15" s="43"/>
      <c r="Z15" s="43"/>
      <c r="AA15" s="44"/>
      <c r="AB15" s="44"/>
    </row>
    <row r="16" spans="1:28" ht="15.75" x14ac:dyDescent="0.25">
      <c r="A16" s="34" t="s">
        <v>61</v>
      </c>
      <c r="B16" s="34" t="s">
        <v>62</v>
      </c>
      <c r="C16" s="34"/>
      <c r="D16" s="34"/>
      <c r="E16" s="34"/>
      <c r="F16" s="34">
        <v>2</v>
      </c>
      <c r="G16" s="34"/>
      <c r="H16" s="34"/>
      <c r="I16" s="35"/>
      <c r="J16" s="36">
        <f t="shared" si="2"/>
        <v>108</v>
      </c>
      <c r="K16" s="37">
        <v>38</v>
      </c>
      <c r="L16" s="46">
        <f t="shared" si="3"/>
        <v>70</v>
      </c>
      <c r="M16" s="37">
        <f t="shared" si="4"/>
        <v>56</v>
      </c>
      <c r="N16" s="37">
        <v>14</v>
      </c>
      <c r="O16" s="42"/>
      <c r="P16" s="40">
        <v>34</v>
      </c>
      <c r="Q16" s="47">
        <v>36</v>
      </c>
      <c r="R16" s="40"/>
      <c r="S16" s="40"/>
      <c r="T16" s="40"/>
      <c r="U16" s="40"/>
      <c r="V16" s="42"/>
      <c r="W16" s="42"/>
      <c r="X16" s="43"/>
      <c r="Y16" s="43"/>
      <c r="Z16" s="43"/>
      <c r="AA16" s="44"/>
      <c r="AB16" s="44"/>
    </row>
    <row r="17" spans="1:28" ht="16.5" thickBot="1" x14ac:dyDescent="0.3">
      <c r="A17" s="34" t="s">
        <v>63</v>
      </c>
      <c r="B17" s="34" t="s">
        <v>64</v>
      </c>
      <c r="C17" s="34"/>
      <c r="D17" s="34"/>
      <c r="E17" s="34"/>
      <c r="F17" s="34"/>
      <c r="G17" s="34">
        <v>2</v>
      </c>
      <c r="H17" s="34"/>
      <c r="I17" s="35"/>
      <c r="J17" s="36">
        <f t="shared" si="2"/>
        <v>57</v>
      </c>
      <c r="K17" s="50">
        <v>19</v>
      </c>
      <c r="L17" s="46">
        <f t="shared" si="3"/>
        <v>38</v>
      </c>
      <c r="M17" s="37"/>
      <c r="N17" s="37"/>
      <c r="O17" s="42"/>
      <c r="P17" s="40"/>
      <c r="Q17" s="51">
        <v>38</v>
      </c>
      <c r="R17" s="40"/>
      <c r="S17" s="40"/>
      <c r="T17" s="40"/>
      <c r="U17" s="40"/>
      <c r="V17" s="42"/>
      <c r="W17" s="42"/>
      <c r="X17" s="43"/>
      <c r="Y17" s="43"/>
      <c r="Z17" s="43"/>
      <c r="AA17" s="44"/>
      <c r="AB17" s="44"/>
    </row>
    <row r="18" spans="1:28" ht="29.25" thickBot="1" x14ac:dyDescent="0.3">
      <c r="A18" s="52" t="s">
        <v>65</v>
      </c>
      <c r="B18" s="52" t="s">
        <v>66</v>
      </c>
      <c r="C18" s="52"/>
      <c r="D18" s="52"/>
      <c r="E18" s="52">
        <v>2</v>
      </c>
      <c r="F18" s="52">
        <v>1</v>
      </c>
      <c r="G18" s="52"/>
      <c r="H18" s="52"/>
      <c r="I18" s="32"/>
      <c r="J18" s="53">
        <f>SUM(J19:J21)</f>
        <v>778</v>
      </c>
      <c r="K18" s="54">
        <f>SUM(K19:K21)</f>
        <v>262</v>
      </c>
      <c r="L18" s="55">
        <f>SUM(L19:L21)</f>
        <v>516</v>
      </c>
      <c r="M18" s="56">
        <f t="shared" ref="M18:AB18" si="5">SUM(M19:M21)</f>
        <v>320</v>
      </c>
      <c r="N18" s="56">
        <f t="shared" si="5"/>
        <v>196</v>
      </c>
      <c r="O18" s="56">
        <f t="shared" si="5"/>
        <v>0</v>
      </c>
      <c r="P18" s="56">
        <f t="shared" si="5"/>
        <v>238</v>
      </c>
      <c r="Q18" s="56">
        <f t="shared" si="5"/>
        <v>230</v>
      </c>
      <c r="R18" s="56">
        <f t="shared" si="5"/>
        <v>48</v>
      </c>
      <c r="S18" s="56">
        <f t="shared" si="5"/>
        <v>0</v>
      </c>
      <c r="T18" s="56">
        <f t="shared" si="5"/>
        <v>0</v>
      </c>
      <c r="U18" s="56">
        <f t="shared" si="5"/>
        <v>0</v>
      </c>
      <c r="V18" s="56">
        <f t="shared" si="5"/>
        <v>0</v>
      </c>
      <c r="W18" s="56">
        <f t="shared" si="5"/>
        <v>0</v>
      </c>
      <c r="X18" s="56">
        <f t="shared" si="5"/>
        <v>0</v>
      </c>
      <c r="Y18" s="56">
        <f t="shared" si="5"/>
        <v>0</v>
      </c>
      <c r="Z18" s="56">
        <f t="shared" si="5"/>
        <v>0</v>
      </c>
      <c r="AA18" s="56">
        <f t="shared" si="5"/>
        <v>0</v>
      </c>
      <c r="AB18" s="56">
        <f t="shared" si="5"/>
        <v>0</v>
      </c>
    </row>
    <row r="19" spans="1:28" ht="18.75" x14ac:dyDescent="0.25">
      <c r="A19" s="57" t="s">
        <v>67</v>
      </c>
      <c r="B19" s="58" t="s">
        <v>68</v>
      </c>
      <c r="C19" s="58"/>
      <c r="D19" s="58"/>
      <c r="E19" s="58">
        <v>2</v>
      </c>
      <c r="F19" s="58"/>
      <c r="G19" s="58"/>
      <c r="H19" s="58"/>
      <c r="I19" s="59"/>
      <c r="J19" s="36">
        <f t="shared" si="2"/>
        <v>435</v>
      </c>
      <c r="K19" s="36">
        <v>145</v>
      </c>
      <c r="L19" s="60">
        <f>SUM(P19:AB19)</f>
        <v>290</v>
      </c>
      <c r="M19" s="36">
        <f t="shared" si="4"/>
        <v>202</v>
      </c>
      <c r="N19" s="36">
        <v>88</v>
      </c>
      <c r="O19" s="42"/>
      <c r="P19" s="40">
        <v>136</v>
      </c>
      <c r="Q19" s="40">
        <v>126</v>
      </c>
      <c r="R19" s="41">
        <v>28</v>
      </c>
      <c r="S19" s="40"/>
      <c r="T19" s="40"/>
      <c r="U19" s="40"/>
      <c r="V19" s="40"/>
      <c r="W19" s="40"/>
      <c r="X19" s="40"/>
      <c r="Y19" s="40"/>
      <c r="Z19" s="40"/>
      <c r="AA19" s="45"/>
      <c r="AB19" s="45"/>
    </row>
    <row r="20" spans="1:28" ht="15.75" x14ac:dyDescent="0.25">
      <c r="A20" s="57" t="s">
        <v>69</v>
      </c>
      <c r="B20" s="58" t="s">
        <v>70</v>
      </c>
      <c r="C20" s="58"/>
      <c r="D20" s="58"/>
      <c r="E20" s="58"/>
      <c r="F20" s="58">
        <v>2</v>
      </c>
      <c r="G20" s="58"/>
      <c r="H20" s="58"/>
      <c r="I20" s="35"/>
      <c r="J20" s="36">
        <f t="shared" si="2"/>
        <v>145</v>
      </c>
      <c r="K20" s="36">
        <v>50</v>
      </c>
      <c r="L20" s="61">
        <f>SUM(P20:AB20)</f>
        <v>95</v>
      </c>
      <c r="M20" s="36">
        <f t="shared" si="4"/>
        <v>21</v>
      </c>
      <c r="N20" s="36">
        <v>74</v>
      </c>
      <c r="O20" s="42"/>
      <c r="P20" s="40">
        <v>51</v>
      </c>
      <c r="Q20" s="40">
        <v>36</v>
      </c>
      <c r="R20" s="47">
        <v>8</v>
      </c>
      <c r="S20" s="40"/>
      <c r="T20" s="40"/>
      <c r="U20" s="40"/>
      <c r="V20" s="40"/>
      <c r="W20" s="40"/>
      <c r="X20" s="40"/>
      <c r="Y20" s="40"/>
      <c r="Z20" s="40"/>
      <c r="AA20" s="45"/>
      <c r="AB20" s="45"/>
    </row>
    <row r="21" spans="1:28" ht="18.75" x14ac:dyDescent="0.25">
      <c r="A21" s="57" t="s">
        <v>71</v>
      </c>
      <c r="B21" s="58" t="s">
        <v>72</v>
      </c>
      <c r="C21" s="58"/>
      <c r="D21" s="58"/>
      <c r="E21" s="58">
        <v>2</v>
      </c>
      <c r="F21" s="58"/>
      <c r="G21" s="58"/>
      <c r="H21" s="58"/>
      <c r="I21" s="59"/>
      <c r="J21" s="36">
        <f t="shared" si="2"/>
        <v>198</v>
      </c>
      <c r="K21" s="36">
        <v>67</v>
      </c>
      <c r="L21" s="61">
        <f>SUM(P21:AB21)</f>
        <v>131</v>
      </c>
      <c r="M21" s="36">
        <v>97</v>
      </c>
      <c r="N21" s="36">
        <v>34</v>
      </c>
      <c r="O21" s="42"/>
      <c r="P21" s="40">
        <v>51</v>
      </c>
      <c r="Q21" s="40">
        <v>68</v>
      </c>
      <c r="R21" s="41">
        <v>12</v>
      </c>
      <c r="S21" s="40"/>
      <c r="T21" s="40"/>
      <c r="U21" s="40"/>
      <c r="V21" s="40"/>
      <c r="W21" s="40"/>
      <c r="X21" s="40"/>
      <c r="Y21" s="40"/>
      <c r="Z21" s="40"/>
      <c r="AA21" s="45"/>
      <c r="AB21" s="45"/>
    </row>
    <row r="22" spans="1:28" ht="18.75" x14ac:dyDescent="0.25">
      <c r="A22" s="62" t="s">
        <v>73</v>
      </c>
      <c r="B22" s="63" t="s">
        <v>74</v>
      </c>
      <c r="C22" s="64"/>
      <c r="D22" s="64"/>
      <c r="E22" s="64">
        <f>E23+E28+E31</f>
        <v>13</v>
      </c>
      <c r="F22" s="64">
        <f>F23+F28+F31</f>
        <v>21</v>
      </c>
      <c r="G22" s="64">
        <f>G23+G28+G31</f>
        <v>1</v>
      </c>
      <c r="H22" s="64">
        <f>H23+H28+H31</f>
        <v>3</v>
      </c>
      <c r="I22" s="65"/>
      <c r="J22" s="66">
        <f>J23+J28+J31</f>
        <v>5382</v>
      </c>
      <c r="K22" s="66">
        <f t="shared" ref="K22:AB22" si="6">K23+K28+K31</f>
        <v>1494</v>
      </c>
      <c r="L22" s="66">
        <f t="shared" si="6"/>
        <v>3888</v>
      </c>
      <c r="M22" s="66">
        <f t="shared" si="6"/>
        <v>1861</v>
      </c>
      <c r="N22" s="66">
        <f t="shared" si="6"/>
        <v>1237</v>
      </c>
      <c r="O22" s="66">
        <f t="shared" si="6"/>
        <v>70</v>
      </c>
      <c r="P22" s="66">
        <f t="shared" si="6"/>
        <v>0</v>
      </c>
      <c r="Q22" s="66">
        <f t="shared" si="6"/>
        <v>0</v>
      </c>
      <c r="R22" s="66">
        <f t="shared" si="6"/>
        <v>0</v>
      </c>
      <c r="S22" s="66">
        <f t="shared" si="6"/>
        <v>576</v>
      </c>
      <c r="T22" s="66">
        <f t="shared" si="6"/>
        <v>612</v>
      </c>
      <c r="U22" s="66">
        <f t="shared" si="6"/>
        <v>216</v>
      </c>
      <c r="V22" s="66">
        <f t="shared" si="6"/>
        <v>576</v>
      </c>
      <c r="W22" s="66">
        <f t="shared" si="6"/>
        <v>612</v>
      </c>
      <c r="X22" s="66">
        <f t="shared" si="6"/>
        <v>252</v>
      </c>
      <c r="Y22" s="66">
        <f t="shared" si="6"/>
        <v>504</v>
      </c>
      <c r="Z22" s="66">
        <f t="shared" si="6"/>
        <v>72</v>
      </c>
      <c r="AA22" s="66">
        <f t="shared" si="6"/>
        <v>108</v>
      </c>
      <c r="AB22" s="66">
        <f t="shared" si="6"/>
        <v>360</v>
      </c>
    </row>
    <row r="23" spans="1:28" ht="28.5" x14ac:dyDescent="0.25">
      <c r="A23" s="67" t="s">
        <v>75</v>
      </c>
      <c r="B23" s="52" t="s">
        <v>76</v>
      </c>
      <c r="C23" s="52"/>
      <c r="D23" s="52"/>
      <c r="E23" s="52"/>
      <c r="F23" s="52">
        <v>4</v>
      </c>
      <c r="G23" s="52"/>
      <c r="H23" s="52"/>
      <c r="I23" s="68"/>
      <c r="J23" s="69">
        <f>SUM(J24:J27)</f>
        <v>839</v>
      </c>
      <c r="K23" s="69">
        <f>SUM(K24:K27)</f>
        <v>326</v>
      </c>
      <c r="L23" s="69">
        <f>SUM(L24:L27)</f>
        <v>513</v>
      </c>
      <c r="M23" s="69">
        <f t="shared" ref="M23:AB23" si="7">SUM(M24:M27)</f>
        <v>39</v>
      </c>
      <c r="N23" s="69">
        <f t="shared" si="7"/>
        <v>474</v>
      </c>
      <c r="O23" s="69">
        <f t="shared" si="7"/>
        <v>0</v>
      </c>
      <c r="P23" s="69">
        <f t="shared" si="7"/>
        <v>0</v>
      </c>
      <c r="Q23" s="69">
        <f t="shared" si="7"/>
        <v>0</v>
      </c>
      <c r="R23" s="69">
        <f t="shared" si="7"/>
        <v>0</v>
      </c>
      <c r="S23" s="69">
        <f t="shared" si="7"/>
        <v>160</v>
      </c>
      <c r="T23" s="69">
        <f t="shared" si="7"/>
        <v>153</v>
      </c>
      <c r="U23" s="69">
        <f t="shared" si="7"/>
        <v>0</v>
      </c>
      <c r="V23" s="69">
        <f t="shared" si="7"/>
        <v>64</v>
      </c>
      <c r="W23" s="69">
        <f t="shared" si="7"/>
        <v>68</v>
      </c>
      <c r="X23" s="69">
        <f t="shared" si="7"/>
        <v>0</v>
      </c>
      <c r="Y23" s="69">
        <f t="shared" si="7"/>
        <v>56</v>
      </c>
      <c r="Z23" s="69">
        <f t="shared" si="7"/>
        <v>0</v>
      </c>
      <c r="AA23" s="69">
        <f t="shared" si="7"/>
        <v>12</v>
      </c>
      <c r="AB23" s="69">
        <f t="shared" si="7"/>
        <v>0</v>
      </c>
    </row>
    <row r="24" spans="1:28" ht="15.75" x14ac:dyDescent="0.25">
      <c r="A24" s="70" t="s">
        <v>77</v>
      </c>
      <c r="B24" s="71" t="s">
        <v>78</v>
      </c>
      <c r="C24" s="71"/>
      <c r="D24" s="71"/>
      <c r="E24" s="71"/>
      <c r="F24" s="71">
        <v>4</v>
      </c>
      <c r="G24" s="71"/>
      <c r="H24" s="71"/>
      <c r="I24" s="72"/>
      <c r="J24" s="73">
        <f>L24+K24</f>
        <v>73</v>
      </c>
      <c r="K24" s="73">
        <v>24</v>
      </c>
      <c r="L24" s="39">
        <f>SUM(P24:AB24)</f>
        <v>49</v>
      </c>
      <c r="M24" s="73">
        <f>L24-N24</f>
        <v>15</v>
      </c>
      <c r="N24" s="73">
        <v>34</v>
      </c>
      <c r="O24" s="42"/>
      <c r="P24" s="40"/>
      <c r="Q24" s="40"/>
      <c r="R24" s="40"/>
      <c r="S24" s="40">
        <v>32</v>
      </c>
      <c r="T24" s="47">
        <v>17</v>
      </c>
      <c r="U24" s="40"/>
      <c r="V24" s="40"/>
      <c r="W24" s="40"/>
      <c r="X24" s="40"/>
      <c r="Y24" s="40"/>
      <c r="Z24" s="40"/>
      <c r="AA24" s="45"/>
      <c r="AB24" s="45"/>
    </row>
    <row r="25" spans="1:28" ht="15.75" x14ac:dyDescent="0.25">
      <c r="A25" s="70" t="s">
        <v>79</v>
      </c>
      <c r="B25" s="71" t="s">
        <v>52</v>
      </c>
      <c r="C25" s="71"/>
      <c r="D25" s="71"/>
      <c r="E25" s="71"/>
      <c r="F25" s="71">
        <v>4</v>
      </c>
      <c r="G25" s="71"/>
      <c r="H25" s="71"/>
      <c r="I25" s="72"/>
      <c r="J25" s="73">
        <f>L25+K25</f>
        <v>99</v>
      </c>
      <c r="K25" s="73">
        <v>33</v>
      </c>
      <c r="L25" s="39">
        <f>SUM(P25:AB25)</f>
        <v>66</v>
      </c>
      <c r="M25" s="73">
        <f>L25-N25</f>
        <v>22</v>
      </c>
      <c r="N25" s="73">
        <v>44</v>
      </c>
      <c r="O25" s="42"/>
      <c r="P25" s="40"/>
      <c r="Q25" s="40"/>
      <c r="R25" s="40"/>
      <c r="S25" s="40">
        <v>32</v>
      </c>
      <c r="T25" s="47">
        <v>34</v>
      </c>
      <c r="U25" s="40"/>
      <c r="V25" s="40"/>
      <c r="W25" s="40"/>
      <c r="X25" s="40"/>
      <c r="Y25" s="40"/>
      <c r="Z25" s="40"/>
      <c r="AA25" s="40"/>
      <c r="AB25" s="45"/>
    </row>
    <row r="26" spans="1:28" ht="15.75" x14ac:dyDescent="0.25">
      <c r="A26" s="74" t="s">
        <v>80</v>
      </c>
      <c r="B26" s="71" t="s">
        <v>50</v>
      </c>
      <c r="C26" s="71"/>
      <c r="D26" s="71"/>
      <c r="E26" s="71"/>
      <c r="F26" s="71">
        <v>8</v>
      </c>
      <c r="G26" s="71"/>
      <c r="H26" s="71"/>
      <c r="I26" s="72"/>
      <c r="J26" s="73">
        <f>L26+K26</f>
        <v>335</v>
      </c>
      <c r="K26" s="73">
        <v>103</v>
      </c>
      <c r="L26" s="39">
        <f>SUM(P26:AB26)</f>
        <v>232</v>
      </c>
      <c r="M26" s="73">
        <f>L26-N26</f>
        <v>0</v>
      </c>
      <c r="N26" s="73">
        <v>232</v>
      </c>
      <c r="O26" s="42"/>
      <c r="P26" s="40"/>
      <c r="Q26" s="40"/>
      <c r="R26" s="40"/>
      <c r="S26" s="40">
        <v>64</v>
      </c>
      <c r="T26" s="40">
        <v>68</v>
      </c>
      <c r="U26" s="40"/>
      <c r="V26" s="40">
        <v>32</v>
      </c>
      <c r="W26" s="40">
        <v>34</v>
      </c>
      <c r="X26" s="40"/>
      <c r="Y26" s="40">
        <v>28</v>
      </c>
      <c r="Z26" s="40"/>
      <c r="AA26" s="47">
        <v>6</v>
      </c>
      <c r="AB26" s="45"/>
    </row>
    <row r="27" spans="1:28" ht="15.75" x14ac:dyDescent="0.25">
      <c r="A27" s="74" t="s">
        <v>81</v>
      </c>
      <c r="B27" s="71" t="s">
        <v>60</v>
      </c>
      <c r="C27" s="71"/>
      <c r="D27" s="71"/>
      <c r="E27" s="71"/>
      <c r="F27" s="71">
        <v>8</v>
      </c>
      <c r="G27" s="71"/>
      <c r="H27" s="71"/>
      <c r="I27" s="72"/>
      <c r="J27" s="73">
        <f>L27+K27</f>
        <v>332</v>
      </c>
      <c r="K27" s="73">
        <v>166</v>
      </c>
      <c r="L27" s="39">
        <f>SUM(P27:AB27)</f>
        <v>166</v>
      </c>
      <c r="M27" s="73">
        <f>L27-N27</f>
        <v>2</v>
      </c>
      <c r="N27" s="73">
        <v>164</v>
      </c>
      <c r="O27" s="42"/>
      <c r="P27" s="40"/>
      <c r="Q27" s="40"/>
      <c r="R27" s="40"/>
      <c r="S27" s="40">
        <v>32</v>
      </c>
      <c r="T27" s="40">
        <v>34</v>
      </c>
      <c r="U27" s="40"/>
      <c r="V27" s="40">
        <v>32</v>
      </c>
      <c r="W27" s="40">
        <v>34</v>
      </c>
      <c r="X27" s="40"/>
      <c r="Y27" s="40">
        <v>28</v>
      </c>
      <c r="Z27" s="40"/>
      <c r="AA27" s="47">
        <v>6</v>
      </c>
      <c r="AB27" s="40"/>
    </row>
    <row r="28" spans="1:28" ht="28.5" x14ac:dyDescent="0.25">
      <c r="A28" s="67" t="s">
        <v>82</v>
      </c>
      <c r="B28" s="52" t="s">
        <v>83</v>
      </c>
      <c r="C28" s="52"/>
      <c r="D28" s="52"/>
      <c r="E28" s="52">
        <v>1</v>
      </c>
      <c r="F28" s="52">
        <v>1</v>
      </c>
      <c r="G28" s="52"/>
      <c r="H28" s="52"/>
      <c r="I28" s="68"/>
      <c r="J28" s="69">
        <f>SUM(J29:J30)</f>
        <v>246</v>
      </c>
      <c r="K28" s="69">
        <f>SUM(K29:K30)</f>
        <v>82</v>
      </c>
      <c r="L28" s="69">
        <f>SUM(L29:L30)</f>
        <v>164</v>
      </c>
      <c r="M28" s="69">
        <f t="shared" ref="M28:AB28" si="8">SUM(M29:M30)</f>
        <v>95</v>
      </c>
      <c r="N28" s="69">
        <f t="shared" si="8"/>
        <v>69</v>
      </c>
      <c r="O28" s="69">
        <f t="shared" si="8"/>
        <v>0</v>
      </c>
      <c r="P28" s="69">
        <f t="shared" si="8"/>
        <v>0</v>
      </c>
      <c r="Q28" s="69">
        <f t="shared" si="8"/>
        <v>0</v>
      </c>
      <c r="R28" s="69">
        <f t="shared" si="8"/>
        <v>0</v>
      </c>
      <c r="S28" s="69">
        <f t="shared" si="8"/>
        <v>64</v>
      </c>
      <c r="T28" s="69">
        <f t="shared" si="8"/>
        <v>68</v>
      </c>
      <c r="U28" s="69">
        <f t="shared" si="8"/>
        <v>0</v>
      </c>
      <c r="V28" s="69">
        <f t="shared" si="8"/>
        <v>32</v>
      </c>
      <c r="W28" s="69">
        <f t="shared" si="8"/>
        <v>0</v>
      </c>
      <c r="X28" s="69">
        <f t="shared" si="8"/>
        <v>0</v>
      </c>
      <c r="Y28" s="69">
        <f t="shared" si="8"/>
        <v>0</v>
      </c>
      <c r="Z28" s="69">
        <f t="shared" si="8"/>
        <v>0</v>
      </c>
      <c r="AA28" s="69">
        <f t="shared" si="8"/>
        <v>0</v>
      </c>
      <c r="AB28" s="69">
        <f t="shared" si="8"/>
        <v>0</v>
      </c>
    </row>
    <row r="29" spans="1:28" ht="15.75" x14ac:dyDescent="0.25">
      <c r="A29" s="75" t="s">
        <v>84</v>
      </c>
      <c r="B29" s="75" t="s">
        <v>85</v>
      </c>
      <c r="C29" s="75"/>
      <c r="D29" s="75"/>
      <c r="E29" s="75">
        <v>3</v>
      </c>
      <c r="F29" s="75"/>
      <c r="G29" s="75"/>
      <c r="H29" s="75"/>
      <c r="I29" s="72"/>
      <c r="J29" s="36">
        <f>K29+L29</f>
        <v>96</v>
      </c>
      <c r="K29" s="36">
        <v>32</v>
      </c>
      <c r="L29" s="61">
        <f>SUM(P29:AB29)</f>
        <v>64</v>
      </c>
      <c r="M29" s="36">
        <f>L29-N29</f>
        <v>46</v>
      </c>
      <c r="N29" s="36">
        <v>18</v>
      </c>
      <c r="O29" s="42"/>
      <c r="P29" s="40"/>
      <c r="Q29" s="40"/>
      <c r="R29" s="40"/>
      <c r="S29" s="41">
        <v>64</v>
      </c>
      <c r="T29" s="40"/>
      <c r="U29" s="40"/>
      <c r="V29" s="40"/>
      <c r="W29" s="40"/>
      <c r="X29" s="40"/>
      <c r="Y29" s="40"/>
      <c r="Z29" s="40"/>
      <c r="AA29" s="45"/>
      <c r="AB29" s="45"/>
    </row>
    <row r="30" spans="1:28" ht="15.75" x14ac:dyDescent="0.25">
      <c r="A30" s="75" t="s">
        <v>86</v>
      </c>
      <c r="B30" s="75" t="s">
        <v>87</v>
      </c>
      <c r="C30" s="75"/>
      <c r="D30" s="75"/>
      <c r="E30" s="75"/>
      <c r="F30" s="75">
        <v>5</v>
      </c>
      <c r="G30" s="75"/>
      <c r="H30" s="75"/>
      <c r="I30" s="72"/>
      <c r="J30" s="36">
        <f>K30+L30</f>
        <v>150</v>
      </c>
      <c r="K30" s="36">
        <v>50</v>
      </c>
      <c r="L30" s="61">
        <f>SUM(P30:AB30)</f>
        <v>100</v>
      </c>
      <c r="M30" s="36">
        <v>49</v>
      </c>
      <c r="N30" s="36">
        <v>51</v>
      </c>
      <c r="O30" s="42"/>
      <c r="P30" s="40"/>
      <c r="Q30" s="40"/>
      <c r="R30" s="40"/>
      <c r="S30" s="40"/>
      <c r="T30" s="40">
        <v>68</v>
      </c>
      <c r="U30" s="40"/>
      <c r="V30" s="47">
        <v>32</v>
      </c>
      <c r="W30" s="40"/>
      <c r="X30" s="40"/>
      <c r="Y30" s="40"/>
      <c r="Z30" s="40"/>
      <c r="AA30" s="45"/>
      <c r="AB30" s="45"/>
    </row>
    <row r="31" spans="1:28" ht="18.75" x14ac:dyDescent="0.25">
      <c r="A31" s="76" t="s">
        <v>88</v>
      </c>
      <c r="B31" s="77" t="s">
        <v>89</v>
      </c>
      <c r="C31" s="77"/>
      <c r="D31" s="77"/>
      <c r="E31" s="78">
        <f>E32+E48</f>
        <v>12</v>
      </c>
      <c r="F31" s="78">
        <f>F32+F48</f>
        <v>16</v>
      </c>
      <c r="G31" s="78">
        <f>G32+G48</f>
        <v>1</v>
      </c>
      <c r="H31" s="78">
        <f>H32+H48</f>
        <v>3</v>
      </c>
      <c r="I31" s="79"/>
      <c r="J31" s="80">
        <f>J32+J48</f>
        <v>4297</v>
      </c>
      <c r="K31" s="80">
        <f>K32+K48</f>
        <v>1086</v>
      </c>
      <c r="L31" s="80">
        <f>L32+L48</f>
        <v>3211</v>
      </c>
      <c r="M31" s="80">
        <f t="shared" ref="M31:AB31" si="9">M32+M48</f>
        <v>1727</v>
      </c>
      <c r="N31" s="80">
        <f t="shared" si="9"/>
        <v>694</v>
      </c>
      <c r="O31" s="80">
        <f t="shared" si="9"/>
        <v>70</v>
      </c>
      <c r="P31" s="80">
        <f t="shared" si="9"/>
        <v>0</v>
      </c>
      <c r="Q31" s="80">
        <f t="shared" si="9"/>
        <v>0</v>
      </c>
      <c r="R31" s="80">
        <f t="shared" si="9"/>
        <v>0</v>
      </c>
      <c r="S31" s="80">
        <f t="shared" si="9"/>
        <v>352</v>
      </c>
      <c r="T31" s="80">
        <f t="shared" si="9"/>
        <v>391</v>
      </c>
      <c r="U31" s="80">
        <f t="shared" si="9"/>
        <v>216</v>
      </c>
      <c r="V31" s="80">
        <f t="shared" si="9"/>
        <v>480</v>
      </c>
      <c r="W31" s="80">
        <f t="shared" si="9"/>
        <v>544</v>
      </c>
      <c r="X31" s="80">
        <f t="shared" si="9"/>
        <v>252</v>
      </c>
      <c r="Y31" s="80">
        <f t="shared" si="9"/>
        <v>448</v>
      </c>
      <c r="Z31" s="80">
        <f t="shared" si="9"/>
        <v>72</v>
      </c>
      <c r="AA31" s="80">
        <f t="shared" si="9"/>
        <v>96</v>
      </c>
      <c r="AB31" s="80">
        <f t="shared" si="9"/>
        <v>360</v>
      </c>
    </row>
    <row r="32" spans="1:28" ht="15.75" x14ac:dyDescent="0.25">
      <c r="A32" s="81" t="s">
        <v>90</v>
      </c>
      <c r="B32" s="82" t="s">
        <v>91</v>
      </c>
      <c r="C32" s="82"/>
      <c r="D32" s="82"/>
      <c r="E32" s="83">
        <v>8</v>
      </c>
      <c r="F32" s="82">
        <v>6</v>
      </c>
      <c r="G32" s="82">
        <v>1</v>
      </c>
      <c r="H32" s="82">
        <v>1</v>
      </c>
      <c r="I32" s="84"/>
      <c r="J32" s="85">
        <f>SUM(J33:J47)</f>
        <v>2332</v>
      </c>
      <c r="K32" s="85">
        <f>SUM(K33:K47)</f>
        <v>731</v>
      </c>
      <c r="L32" s="85">
        <f>SUM(L33:L47)</f>
        <v>1601</v>
      </c>
      <c r="M32" s="85">
        <f t="shared" ref="M32:AB32" si="10">SUM(M33:M47)</f>
        <v>1107</v>
      </c>
      <c r="N32" s="85">
        <f t="shared" si="10"/>
        <v>474</v>
      </c>
      <c r="O32" s="85">
        <f t="shared" si="10"/>
        <v>20</v>
      </c>
      <c r="P32" s="85">
        <f t="shared" si="10"/>
        <v>0</v>
      </c>
      <c r="Q32" s="85">
        <f t="shared" si="10"/>
        <v>0</v>
      </c>
      <c r="R32" s="85">
        <f t="shared" si="10"/>
        <v>0</v>
      </c>
      <c r="S32" s="85">
        <f t="shared" si="10"/>
        <v>352</v>
      </c>
      <c r="T32" s="85">
        <f t="shared" si="10"/>
        <v>357</v>
      </c>
      <c r="U32" s="85">
        <f t="shared" si="10"/>
        <v>0</v>
      </c>
      <c r="V32" s="85">
        <f t="shared" si="10"/>
        <v>400</v>
      </c>
      <c r="W32" s="85">
        <f t="shared" si="10"/>
        <v>408</v>
      </c>
      <c r="X32" s="85">
        <f t="shared" si="10"/>
        <v>0</v>
      </c>
      <c r="Y32" s="85">
        <f t="shared" si="10"/>
        <v>84</v>
      </c>
      <c r="Z32" s="85">
        <f t="shared" si="10"/>
        <v>0</v>
      </c>
      <c r="AA32" s="85">
        <f t="shared" si="10"/>
        <v>0</v>
      </c>
      <c r="AB32" s="85">
        <f t="shared" si="10"/>
        <v>0</v>
      </c>
    </row>
    <row r="33" spans="1:28" ht="15.75" x14ac:dyDescent="0.25">
      <c r="A33" s="75" t="s">
        <v>92</v>
      </c>
      <c r="B33" s="75" t="s">
        <v>93</v>
      </c>
      <c r="C33" s="75"/>
      <c r="D33" s="75"/>
      <c r="E33" s="75">
        <v>4</v>
      </c>
      <c r="F33" s="75"/>
      <c r="G33" s="75"/>
      <c r="H33" s="75"/>
      <c r="I33" s="86"/>
      <c r="J33" s="73">
        <f>K33+L33</f>
        <v>201</v>
      </c>
      <c r="K33" s="73">
        <v>70</v>
      </c>
      <c r="L33" s="80">
        <f>SUM(P33:AB33)</f>
        <v>131</v>
      </c>
      <c r="M33" s="87">
        <f>L33-N33-O33</f>
        <v>81</v>
      </c>
      <c r="N33" s="87">
        <v>50</v>
      </c>
      <c r="O33" s="87"/>
      <c r="P33" s="87"/>
      <c r="Q33" s="87"/>
      <c r="R33" s="87"/>
      <c r="S33" s="87">
        <v>80</v>
      </c>
      <c r="T33" s="88">
        <v>51</v>
      </c>
      <c r="U33" s="87"/>
      <c r="V33" s="87"/>
      <c r="W33" s="87"/>
      <c r="X33" s="87"/>
      <c r="Y33" s="87"/>
      <c r="Z33" s="87"/>
      <c r="AA33" s="87"/>
      <c r="AB33" s="87"/>
    </row>
    <row r="34" spans="1:28" ht="15.75" x14ac:dyDescent="0.25">
      <c r="A34" s="75" t="s">
        <v>94</v>
      </c>
      <c r="B34" s="75" t="s">
        <v>95</v>
      </c>
      <c r="C34" s="75"/>
      <c r="D34" s="75"/>
      <c r="E34" s="75"/>
      <c r="F34" s="75">
        <v>6</v>
      </c>
      <c r="G34" s="75"/>
      <c r="H34" s="75"/>
      <c r="I34" s="86"/>
      <c r="J34" s="73">
        <f t="shared" ref="J34:J47" si="11">K34+L34</f>
        <v>77</v>
      </c>
      <c r="K34" s="73">
        <v>26</v>
      </c>
      <c r="L34" s="80">
        <f t="shared" ref="L34:L47" si="12">SUM(P34:AB34)</f>
        <v>51</v>
      </c>
      <c r="M34" s="87">
        <f t="shared" ref="M34:M47" si="13">L34-N34-O34</f>
        <v>0</v>
      </c>
      <c r="N34" s="87">
        <v>51</v>
      </c>
      <c r="O34" s="87"/>
      <c r="P34" s="87"/>
      <c r="Q34" s="87"/>
      <c r="R34" s="87"/>
      <c r="S34" s="87"/>
      <c r="T34" s="87"/>
      <c r="U34" s="87"/>
      <c r="V34" s="87"/>
      <c r="W34" s="89">
        <v>51</v>
      </c>
      <c r="X34" s="87"/>
      <c r="Y34" s="87"/>
      <c r="Z34" s="87"/>
      <c r="AA34" s="87"/>
      <c r="AB34" s="87"/>
    </row>
    <row r="35" spans="1:28" ht="15.75" x14ac:dyDescent="0.25">
      <c r="A35" s="75" t="s">
        <v>96</v>
      </c>
      <c r="B35" s="75" t="s">
        <v>97</v>
      </c>
      <c r="C35" s="75"/>
      <c r="D35" s="75"/>
      <c r="E35" s="75">
        <v>4</v>
      </c>
      <c r="F35" s="75"/>
      <c r="G35" s="75"/>
      <c r="H35" s="75"/>
      <c r="I35" s="86"/>
      <c r="J35" s="73">
        <f t="shared" si="11"/>
        <v>248</v>
      </c>
      <c r="K35" s="73">
        <v>83</v>
      </c>
      <c r="L35" s="80">
        <f t="shared" si="12"/>
        <v>165</v>
      </c>
      <c r="M35" s="87">
        <f t="shared" si="13"/>
        <v>137</v>
      </c>
      <c r="N35" s="87">
        <v>28</v>
      </c>
      <c r="O35" s="87"/>
      <c r="P35" s="87"/>
      <c r="Q35" s="87"/>
      <c r="R35" s="87"/>
      <c r="S35" s="87">
        <v>80</v>
      </c>
      <c r="T35" s="88">
        <v>85</v>
      </c>
      <c r="U35" s="87"/>
      <c r="V35" s="87"/>
      <c r="W35" s="87"/>
      <c r="X35" s="87"/>
      <c r="Y35" s="87"/>
      <c r="Z35" s="87"/>
      <c r="AA35" s="87"/>
      <c r="AB35" s="87"/>
    </row>
    <row r="36" spans="1:28" ht="15.75" x14ac:dyDescent="0.25">
      <c r="A36" s="75" t="s">
        <v>98</v>
      </c>
      <c r="B36" s="75" t="s">
        <v>99</v>
      </c>
      <c r="C36" s="75"/>
      <c r="D36" s="75"/>
      <c r="E36" s="75">
        <v>3</v>
      </c>
      <c r="F36" s="75"/>
      <c r="G36" s="75"/>
      <c r="H36" s="75"/>
      <c r="I36" s="86"/>
      <c r="J36" s="73">
        <f t="shared" si="11"/>
        <v>120</v>
      </c>
      <c r="K36" s="73">
        <v>40</v>
      </c>
      <c r="L36" s="80">
        <f t="shared" si="12"/>
        <v>80</v>
      </c>
      <c r="M36" s="87">
        <f t="shared" si="13"/>
        <v>68</v>
      </c>
      <c r="N36" s="87">
        <v>12</v>
      </c>
      <c r="O36" s="87"/>
      <c r="P36" s="87"/>
      <c r="Q36" s="87"/>
      <c r="R36" s="87"/>
      <c r="S36" s="88">
        <v>80</v>
      </c>
      <c r="T36" s="87"/>
      <c r="U36" s="87"/>
      <c r="V36" s="87"/>
      <c r="W36" s="87"/>
      <c r="X36" s="87"/>
      <c r="Y36" s="87"/>
      <c r="Z36" s="87"/>
      <c r="AA36" s="87"/>
      <c r="AB36" s="87"/>
    </row>
    <row r="37" spans="1:28" ht="31.5" x14ac:dyDescent="0.25">
      <c r="A37" s="75" t="s">
        <v>100</v>
      </c>
      <c r="B37" s="58" t="s">
        <v>101</v>
      </c>
      <c r="C37" s="58"/>
      <c r="D37" s="58"/>
      <c r="E37" s="58">
        <v>5</v>
      </c>
      <c r="F37" s="58"/>
      <c r="G37" s="58"/>
      <c r="H37" s="58"/>
      <c r="I37" s="86"/>
      <c r="J37" s="73">
        <f t="shared" si="11"/>
        <v>130</v>
      </c>
      <c r="K37" s="73">
        <v>32</v>
      </c>
      <c r="L37" s="80">
        <f t="shared" si="12"/>
        <v>98</v>
      </c>
      <c r="M37" s="87">
        <f t="shared" si="13"/>
        <v>72</v>
      </c>
      <c r="N37" s="87">
        <v>26</v>
      </c>
      <c r="O37" s="87"/>
      <c r="P37" s="87"/>
      <c r="Q37" s="87"/>
      <c r="R37" s="87"/>
      <c r="S37" s="87"/>
      <c r="T37" s="87">
        <v>34</v>
      </c>
      <c r="U37" s="87"/>
      <c r="V37" s="88">
        <v>64</v>
      </c>
      <c r="W37" s="87"/>
      <c r="X37" s="87"/>
      <c r="Y37" s="87"/>
      <c r="Z37" s="87"/>
      <c r="AA37" s="87"/>
      <c r="AB37" s="87"/>
    </row>
    <row r="38" spans="1:28" ht="31.5" x14ac:dyDescent="0.25">
      <c r="A38" s="75" t="s">
        <v>102</v>
      </c>
      <c r="B38" s="58" t="s">
        <v>103</v>
      </c>
      <c r="C38" s="58"/>
      <c r="D38" s="58"/>
      <c r="E38" s="58">
        <v>5</v>
      </c>
      <c r="F38" s="58"/>
      <c r="G38" s="58"/>
      <c r="H38" s="58"/>
      <c r="I38" s="86"/>
      <c r="J38" s="73">
        <f t="shared" si="11"/>
        <v>220</v>
      </c>
      <c r="K38" s="73">
        <v>73</v>
      </c>
      <c r="L38" s="80">
        <f t="shared" si="12"/>
        <v>147</v>
      </c>
      <c r="M38" s="87">
        <f t="shared" si="13"/>
        <v>101</v>
      </c>
      <c r="N38" s="87">
        <v>46</v>
      </c>
      <c r="O38" s="87"/>
      <c r="P38" s="87"/>
      <c r="Q38" s="87"/>
      <c r="R38" s="87"/>
      <c r="S38" s="87">
        <v>48</v>
      </c>
      <c r="T38" s="87">
        <v>51</v>
      </c>
      <c r="U38" s="87"/>
      <c r="V38" s="88">
        <v>48</v>
      </c>
      <c r="W38" s="87"/>
      <c r="X38" s="87"/>
      <c r="Y38" s="87"/>
      <c r="Z38" s="87"/>
      <c r="AA38" s="87"/>
      <c r="AB38" s="87"/>
    </row>
    <row r="39" spans="1:28" ht="15.75" x14ac:dyDescent="0.25">
      <c r="A39" s="75" t="s">
        <v>104</v>
      </c>
      <c r="B39" s="58" t="s">
        <v>105</v>
      </c>
      <c r="C39" s="58"/>
      <c r="D39" s="58"/>
      <c r="E39" s="58">
        <v>6</v>
      </c>
      <c r="F39" s="58"/>
      <c r="G39" s="58"/>
      <c r="H39" s="58"/>
      <c r="I39" s="86"/>
      <c r="J39" s="73">
        <f t="shared" si="11"/>
        <v>167</v>
      </c>
      <c r="K39" s="73">
        <v>52</v>
      </c>
      <c r="L39" s="80">
        <f t="shared" si="12"/>
        <v>115</v>
      </c>
      <c r="M39" s="87">
        <f t="shared" si="13"/>
        <v>73</v>
      </c>
      <c r="N39" s="87">
        <v>42</v>
      </c>
      <c r="O39" s="87"/>
      <c r="P39" s="87"/>
      <c r="Q39" s="87"/>
      <c r="R39" s="87"/>
      <c r="S39" s="87"/>
      <c r="T39" s="87"/>
      <c r="U39" s="87"/>
      <c r="V39" s="87">
        <v>64</v>
      </c>
      <c r="W39" s="88">
        <v>51</v>
      </c>
      <c r="X39" s="87"/>
      <c r="Y39" s="87"/>
      <c r="Z39" s="87"/>
      <c r="AA39" s="87"/>
      <c r="AB39" s="87"/>
    </row>
    <row r="40" spans="1:28" ht="15.75" x14ac:dyDescent="0.25">
      <c r="A40" s="75" t="s">
        <v>106</v>
      </c>
      <c r="B40" s="58" t="s">
        <v>107</v>
      </c>
      <c r="C40" s="58"/>
      <c r="D40" s="58"/>
      <c r="E40" s="58">
        <v>6</v>
      </c>
      <c r="F40" s="58"/>
      <c r="G40" s="58"/>
      <c r="H40" s="58"/>
      <c r="I40" s="86"/>
      <c r="J40" s="73">
        <f t="shared" si="11"/>
        <v>219</v>
      </c>
      <c r="K40" s="73">
        <v>70</v>
      </c>
      <c r="L40" s="80">
        <f t="shared" si="12"/>
        <v>149</v>
      </c>
      <c r="M40" s="87">
        <f t="shared" si="13"/>
        <v>117</v>
      </c>
      <c r="N40" s="87">
        <v>32</v>
      </c>
      <c r="O40" s="87"/>
      <c r="P40" s="87"/>
      <c r="Q40" s="87"/>
      <c r="R40" s="87"/>
      <c r="S40" s="87">
        <v>32</v>
      </c>
      <c r="T40" s="87">
        <v>34</v>
      </c>
      <c r="U40" s="87"/>
      <c r="V40" s="87">
        <v>32</v>
      </c>
      <c r="W40" s="88">
        <v>51</v>
      </c>
      <c r="X40" s="87"/>
      <c r="Y40" s="87"/>
      <c r="Z40" s="87"/>
      <c r="AA40" s="87"/>
      <c r="AB40" s="87"/>
    </row>
    <row r="41" spans="1:28" ht="15.75" x14ac:dyDescent="0.25">
      <c r="A41" s="75" t="s">
        <v>108</v>
      </c>
      <c r="B41" s="58" t="s">
        <v>109</v>
      </c>
      <c r="C41" s="58"/>
      <c r="D41" s="58"/>
      <c r="E41" s="58">
        <v>7</v>
      </c>
      <c r="F41" s="58"/>
      <c r="G41" s="58"/>
      <c r="H41" s="58">
        <v>7</v>
      </c>
      <c r="I41" s="86"/>
      <c r="J41" s="73">
        <f t="shared" si="11"/>
        <v>219</v>
      </c>
      <c r="K41" s="73">
        <v>69</v>
      </c>
      <c r="L41" s="80">
        <f t="shared" si="12"/>
        <v>150</v>
      </c>
      <c r="M41" s="87">
        <f t="shared" si="13"/>
        <v>90</v>
      </c>
      <c r="N41" s="87">
        <v>40</v>
      </c>
      <c r="O41" s="87">
        <v>20</v>
      </c>
      <c r="P41" s="87"/>
      <c r="Q41" s="87"/>
      <c r="R41" s="87"/>
      <c r="S41" s="87"/>
      <c r="T41" s="87"/>
      <c r="U41" s="87"/>
      <c r="V41" s="87">
        <v>32</v>
      </c>
      <c r="W41" s="87">
        <v>34</v>
      </c>
      <c r="X41" s="87"/>
      <c r="Y41" s="88">
        <v>84</v>
      </c>
      <c r="Z41" s="87"/>
      <c r="AA41" s="87"/>
      <c r="AB41" s="87"/>
    </row>
    <row r="42" spans="1:28" ht="31.5" x14ac:dyDescent="0.25">
      <c r="A42" s="75" t="s">
        <v>110</v>
      </c>
      <c r="B42" s="58" t="s">
        <v>111</v>
      </c>
      <c r="C42" s="58"/>
      <c r="D42" s="58"/>
      <c r="E42" s="58"/>
      <c r="F42" s="58">
        <v>6</v>
      </c>
      <c r="G42" s="58"/>
      <c r="H42" s="58"/>
      <c r="I42" s="86"/>
      <c r="J42" s="73">
        <f t="shared" si="11"/>
        <v>123</v>
      </c>
      <c r="K42" s="73">
        <v>40</v>
      </c>
      <c r="L42" s="80">
        <f t="shared" si="12"/>
        <v>83</v>
      </c>
      <c r="M42" s="87">
        <f t="shared" si="13"/>
        <v>71</v>
      </c>
      <c r="N42" s="87">
        <v>12</v>
      </c>
      <c r="O42" s="87"/>
      <c r="P42" s="87"/>
      <c r="Q42" s="87"/>
      <c r="R42" s="87"/>
      <c r="S42" s="87"/>
      <c r="T42" s="87"/>
      <c r="U42" s="87"/>
      <c r="V42" s="87">
        <v>32</v>
      </c>
      <c r="W42" s="90">
        <v>51</v>
      </c>
      <c r="X42" s="87"/>
      <c r="Y42" s="87"/>
      <c r="Z42" s="87"/>
      <c r="AA42" s="87"/>
      <c r="AB42" s="87"/>
    </row>
    <row r="43" spans="1:28" ht="31.5" x14ac:dyDescent="0.25">
      <c r="A43" s="75" t="s">
        <v>112</v>
      </c>
      <c r="B43" s="58" t="s">
        <v>113</v>
      </c>
      <c r="C43" s="58"/>
      <c r="D43" s="58"/>
      <c r="E43" s="58"/>
      <c r="F43" s="58">
        <v>6</v>
      </c>
      <c r="G43" s="58"/>
      <c r="H43" s="58"/>
      <c r="I43" s="86"/>
      <c r="J43" s="73">
        <f t="shared" si="11"/>
        <v>96</v>
      </c>
      <c r="K43" s="73">
        <v>30</v>
      </c>
      <c r="L43" s="80">
        <f t="shared" si="12"/>
        <v>66</v>
      </c>
      <c r="M43" s="87">
        <f t="shared" si="13"/>
        <v>17</v>
      </c>
      <c r="N43" s="87">
        <v>49</v>
      </c>
      <c r="O43" s="87"/>
      <c r="P43" s="87"/>
      <c r="Q43" s="87"/>
      <c r="R43" s="87"/>
      <c r="S43" s="87"/>
      <c r="T43" s="87">
        <v>17</v>
      </c>
      <c r="U43" s="87"/>
      <c r="V43" s="87">
        <v>32</v>
      </c>
      <c r="W43" s="90">
        <v>17</v>
      </c>
      <c r="X43" s="87"/>
      <c r="Y43" s="87"/>
      <c r="Z43" s="87"/>
      <c r="AA43" s="87"/>
      <c r="AB43" s="87"/>
    </row>
    <row r="44" spans="1:28" ht="47.25" x14ac:dyDescent="0.25">
      <c r="A44" s="57" t="s">
        <v>114</v>
      </c>
      <c r="B44" s="58" t="s">
        <v>115</v>
      </c>
      <c r="C44" s="58"/>
      <c r="D44" s="58"/>
      <c r="E44" s="58"/>
      <c r="F44" s="58">
        <v>6</v>
      </c>
      <c r="G44" s="58"/>
      <c r="H44" s="58"/>
      <c r="I44" s="86"/>
      <c r="J44" s="73">
        <f t="shared" si="11"/>
        <v>175</v>
      </c>
      <c r="K44" s="73">
        <v>43</v>
      </c>
      <c r="L44" s="80">
        <f t="shared" si="12"/>
        <v>132</v>
      </c>
      <c r="M44" s="87">
        <f t="shared" si="13"/>
        <v>112</v>
      </c>
      <c r="N44" s="87">
        <v>20</v>
      </c>
      <c r="O44" s="87"/>
      <c r="P44" s="87"/>
      <c r="Q44" s="87"/>
      <c r="R44" s="87"/>
      <c r="S44" s="87">
        <v>32</v>
      </c>
      <c r="T44" s="87">
        <v>34</v>
      </c>
      <c r="U44" s="87"/>
      <c r="V44" s="87">
        <v>32</v>
      </c>
      <c r="W44" s="90">
        <v>34</v>
      </c>
      <c r="X44" s="87"/>
      <c r="Y44" s="87"/>
      <c r="Z44" s="87"/>
      <c r="AA44" s="87"/>
      <c r="AB44" s="87"/>
    </row>
    <row r="45" spans="1:28" ht="15.75" x14ac:dyDescent="0.25">
      <c r="A45" s="57" t="s">
        <v>116</v>
      </c>
      <c r="B45" s="58" t="s">
        <v>117</v>
      </c>
      <c r="C45" s="58"/>
      <c r="D45" s="58"/>
      <c r="E45" s="58"/>
      <c r="F45" s="58">
        <v>6</v>
      </c>
      <c r="G45" s="58"/>
      <c r="H45" s="58"/>
      <c r="I45" s="86"/>
      <c r="J45" s="73">
        <f t="shared" si="11"/>
        <v>106</v>
      </c>
      <c r="K45" s="73">
        <v>40</v>
      </c>
      <c r="L45" s="80">
        <f t="shared" si="12"/>
        <v>66</v>
      </c>
      <c r="M45" s="87">
        <f t="shared" si="13"/>
        <v>58</v>
      </c>
      <c r="N45" s="87">
        <v>8</v>
      </c>
      <c r="O45" s="87"/>
      <c r="P45" s="87"/>
      <c r="Q45" s="87"/>
      <c r="R45" s="87"/>
      <c r="S45" s="87"/>
      <c r="T45" s="87"/>
      <c r="U45" s="87"/>
      <c r="V45" s="87">
        <v>32</v>
      </c>
      <c r="W45" s="90">
        <v>34</v>
      </c>
      <c r="X45" s="87"/>
      <c r="Y45" s="87"/>
      <c r="Z45" s="87"/>
      <c r="AA45" s="87"/>
      <c r="AB45" s="87"/>
    </row>
    <row r="46" spans="1:28" ht="15.75" x14ac:dyDescent="0.25">
      <c r="A46" s="57" t="s">
        <v>118</v>
      </c>
      <c r="B46" s="58" t="s">
        <v>119</v>
      </c>
      <c r="C46" s="58"/>
      <c r="D46" s="58"/>
      <c r="E46" s="58"/>
      <c r="F46" s="58">
        <v>6</v>
      </c>
      <c r="G46" s="58"/>
      <c r="H46" s="58"/>
      <c r="I46" s="86"/>
      <c r="J46" s="73">
        <f t="shared" si="11"/>
        <v>101</v>
      </c>
      <c r="K46" s="73">
        <v>33</v>
      </c>
      <c r="L46" s="80">
        <f t="shared" si="12"/>
        <v>68</v>
      </c>
      <c r="M46" s="87">
        <f t="shared" si="13"/>
        <v>46</v>
      </c>
      <c r="N46" s="87">
        <v>22</v>
      </c>
      <c r="O46" s="87"/>
      <c r="P46" s="87"/>
      <c r="Q46" s="87"/>
      <c r="R46" s="87"/>
      <c r="S46" s="87"/>
      <c r="T46" s="87"/>
      <c r="U46" s="87"/>
      <c r="V46" s="87"/>
      <c r="W46" s="90">
        <v>68</v>
      </c>
      <c r="X46" s="87"/>
      <c r="Y46" s="87"/>
      <c r="Z46" s="87"/>
      <c r="AA46" s="87"/>
      <c r="AB46" s="87"/>
    </row>
    <row r="47" spans="1:28" ht="31.5" x14ac:dyDescent="0.25">
      <c r="A47" s="57" t="s">
        <v>120</v>
      </c>
      <c r="B47" s="91" t="s">
        <v>121</v>
      </c>
      <c r="C47" s="91"/>
      <c r="D47" s="91"/>
      <c r="E47" s="91"/>
      <c r="F47" s="91"/>
      <c r="G47" s="91">
        <v>6</v>
      </c>
      <c r="H47" s="91"/>
      <c r="I47" s="86"/>
      <c r="J47" s="73">
        <f t="shared" si="11"/>
        <v>130</v>
      </c>
      <c r="K47" s="73">
        <v>30</v>
      </c>
      <c r="L47" s="80">
        <f t="shared" si="12"/>
        <v>100</v>
      </c>
      <c r="M47" s="87">
        <f t="shared" si="13"/>
        <v>64</v>
      </c>
      <c r="N47" s="87">
        <v>36</v>
      </c>
      <c r="O47" s="87"/>
      <c r="P47" s="87"/>
      <c r="Q47" s="87"/>
      <c r="R47" s="87"/>
      <c r="S47" s="87"/>
      <c r="T47" s="87">
        <v>51</v>
      </c>
      <c r="U47" s="87"/>
      <c r="V47" s="87">
        <v>32</v>
      </c>
      <c r="W47" s="92">
        <v>17</v>
      </c>
      <c r="X47" s="87"/>
      <c r="Y47" s="87"/>
      <c r="Z47" s="87"/>
      <c r="AA47" s="87"/>
      <c r="AB47" s="87"/>
    </row>
    <row r="48" spans="1:28" ht="15.75" x14ac:dyDescent="0.25">
      <c r="A48" s="93" t="s">
        <v>122</v>
      </c>
      <c r="B48" s="94" t="s">
        <v>123</v>
      </c>
      <c r="C48" s="94"/>
      <c r="D48" s="94"/>
      <c r="E48" s="94">
        <f>E49+E54+E58+E63</f>
        <v>4</v>
      </c>
      <c r="F48" s="94">
        <f>F49+F54+F58+F63</f>
        <v>10</v>
      </c>
      <c r="G48" s="94">
        <f>G49+G54+G58+G63</f>
        <v>0</v>
      </c>
      <c r="H48" s="94">
        <f>H49+H54+H58+H63</f>
        <v>2</v>
      </c>
      <c r="I48" s="95" t="s">
        <v>124</v>
      </c>
      <c r="J48" s="96">
        <f t="shared" ref="J48:AB48" si="14">J49+J54+J58+J63</f>
        <v>1965</v>
      </c>
      <c r="K48" s="96">
        <f t="shared" si="14"/>
        <v>355</v>
      </c>
      <c r="L48" s="96">
        <f t="shared" si="14"/>
        <v>1610</v>
      </c>
      <c r="M48" s="96">
        <f t="shared" si="14"/>
        <v>620</v>
      </c>
      <c r="N48" s="96">
        <f t="shared" si="14"/>
        <v>220</v>
      </c>
      <c r="O48" s="96">
        <f t="shared" si="14"/>
        <v>50</v>
      </c>
      <c r="P48" s="96">
        <f t="shared" si="14"/>
        <v>0</v>
      </c>
      <c r="Q48" s="96">
        <f t="shared" si="14"/>
        <v>0</v>
      </c>
      <c r="R48" s="96">
        <f t="shared" si="14"/>
        <v>0</v>
      </c>
      <c r="S48" s="96">
        <f t="shared" si="14"/>
        <v>0</v>
      </c>
      <c r="T48" s="96">
        <f t="shared" si="14"/>
        <v>34</v>
      </c>
      <c r="U48" s="96">
        <f t="shared" si="14"/>
        <v>216</v>
      </c>
      <c r="V48" s="96">
        <f t="shared" si="14"/>
        <v>80</v>
      </c>
      <c r="W48" s="96">
        <f t="shared" si="14"/>
        <v>136</v>
      </c>
      <c r="X48" s="96">
        <f t="shared" si="14"/>
        <v>252</v>
      </c>
      <c r="Y48" s="96">
        <f t="shared" si="14"/>
        <v>364</v>
      </c>
      <c r="Z48" s="96">
        <f t="shared" si="14"/>
        <v>72</v>
      </c>
      <c r="AA48" s="96">
        <f t="shared" si="14"/>
        <v>96</v>
      </c>
      <c r="AB48" s="96">
        <f t="shared" si="14"/>
        <v>360</v>
      </c>
    </row>
    <row r="49" spans="1:28" ht="31.5" x14ac:dyDescent="0.25">
      <c r="A49" s="97" t="s">
        <v>125</v>
      </c>
      <c r="B49" s="98" t="s">
        <v>126</v>
      </c>
      <c r="C49" s="98"/>
      <c r="D49" s="98"/>
      <c r="E49" s="98">
        <v>1</v>
      </c>
      <c r="F49" s="98">
        <v>3</v>
      </c>
      <c r="G49" s="98"/>
      <c r="H49" s="98">
        <v>1</v>
      </c>
      <c r="I49" s="80" t="s">
        <v>127</v>
      </c>
      <c r="J49" s="80">
        <f>SUM(J50:J52)</f>
        <v>487</v>
      </c>
      <c r="K49" s="80">
        <f>SUM(K50:K52)</f>
        <v>102</v>
      </c>
      <c r="L49" s="80">
        <f>SUM(L50:L52)</f>
        <v>385</v>
      </c>
      <c r="M49" s="80">
        <f t="shared" ref="M49:AB49" si="15">SUM(M50:M52)</f>
        <v>275</v>
      </c>
      <c r="N49" s="80">
        <f t="shared" si="15"/>
        <v>80</v>
      </c>
      <c r="O49" s="80">
        <f t="shared" si="15"/>
        <v>30</v>
      </c>
      <c r="P49" s="80">
        <f t="shared" si="15"/>
        <v>0</v>
      </c>
      <c r="Q49" s="80">
        <f t="shared" si="15"/>
        <v>0</v>
      </c>
      <c r="R49" s="80">
        <f t="shared" si="15"/>
        <v>0</v>
      </c>
      <c r="S49" s="80">
        <f t="shared" si="15"/>
        <v>0</v>
      </c>
      <c r="T49" s="80">
        <f t="shared" si="15"/>
        <v>0</v>
      </c>
      <c r="U49" s="80">
        <f t="shared" si="15"/>
        <v>0</v>
      </c>
      <c r="V49" s="80">
        <f t="shared" si="15"/>
        <v>16</v>
      </c>
      <c r="W49" s="80">
        <f t="shared" si="15"/>
        <v>17</v>
      </c>
      <c r="X49" s="80">
        <f t="shared" si="15"/>
        <v>0</v>
      </c>
      <c r="Y49" s="80">
        <f t="shared" si="15"/>
        <v>112</v>
      </c>
      <c r="Z49" s="80">
        <f t="shared" si="15"/>
        <v>0</v>
      </c>
      <c r="AA49" s="80">
        <f t="shared" si="15"/>
        <v>60</v>
      </c>
      <c r="AB49" s="88">
        <f t="shared" si="15"/>
        <v>180</v>
      </c>
    </row>
    <row r="50" spans="1:28" ht="31.5" x14ac:dyDescent="0.25">
      <c r="A50" s="99" t="s">
        <v>128</v>
      </c>
      <c r="B50" s="58" t="s">
        <v>129</v>
      </c>
      <c r="C50" s="58"/>
      <c r="D50" s="58"/>
      <c r="E50" s="58"/>
      <c r="F50" s="58">
        <v>8</v>
      </c>
      <c r="G50" s="58"/>
      <c r="H50" s="58">
        <v>8</v>
      </c>
      <c r="I50" s="100" t="s">
        <v>130</v>
      </c>
      <c r="J50" s="87">
        <f>K50+L50</f>
        <v>178</v>
      </c>
      <c r="K50" s="87">
        <v>59</v>
      </c>
      <c r="L50" s="80">
        <f>SUM(P50:AB50)</f>
        <v>119</v>
      </c>
      <c r="M50" s="73">
        <v>59</v>
      </c>
      <c r="N50" s="73">
        <v>30</v>
      </c>
      <c r="O50" s="73">
        <v>30</v>
      </c>
      <c r="P50" s="73"/>
      <c r="Q50" s="73"/>
      <c r="R50" s="73"/>
      <c r="S50" s="73"/>
      <c r="T50" s="73"/>
      <c r="U50" s="73"/>
      <c r="V50" s="40">
        <v>16</v>
      </c>
      <c r="W50" s="40">
        <v>17</v>
      </c>
      <c r="X50" s="40"/>
      <c r="Y50" s="40">
        <v>56</v>
      </c>
      <c r="Z50" s="40"/>
      <c r="AA50" s="101">
        <v>30</v>
      </c>
      <c r="AB50" s="102"/>
    </row>
    <row r="51" spans="1:28" ht="47.25" x14ac:dyDescent="0.25">
      <c r="A51" s="99" t="s">
        <v>131</v>
      </c>
      <c r="B51" s="58" t="s">
        <v>132</v>
      </c>
      <c r="C51" s="58"/>
      <c r="D51" s="58"/>
      <c r="E51" s="58"/>
      <c r="F51" s="58">
        <v>8</v>
      </c>
      <c r="G51" s="58"/>
      <c r="H51" s="58"/>
      <c r="I51" s="103" t="s">
        <v>130</v>
      </c>
      <c r="J51" s="87">
        <f>K51+L51</f>
        <v>129</v>
      </c>
      <c r="K51" s="87">
        <v>43</v>
      </c>
      <c r="L51" s="80">
        <f>SUM(P51:AB51)</f>
        <v>86</v>
      </c>
      <c r="M51" s="73">
        <f>L51-N51-O51</f>
        <v>36</v>
      </c>
      <c r="N51" s="73">
        <v>50</v>
      </c>
      <c r="O51" s="73"/>
      <c r="P51" s="73"/>
      <c r="Q51" s="73"/>
      <c r="R51" s="73"/>
      <c r="S51" s="73"/>
      <c r="T51" s="73"/>
      <c r="U51" s="73"/>
      <c r="V51" s="40"/>
      <c r="W51" s="40"/>
      <c r="X51" s="40"/>
      <c r="Y51" s="40">
        <v>56</v>
      </c>
      <c r="Z51" s="40"/>
      <c r="AA51" s="101">
        <v>30</v>
      </c>
      <c r="AB51" s="102"/>
    </row>
    <row r="52" spans="1:28" ht="31.5" x14ac:dyDescent="0.25">
      <c r="A52" s="99" t="s">
        <v>133</v>
      </c>
      <c r="B52" s="58" t="s">
        <v>134</v>
      </c>
      <c r="C52" s="58"/>
      <c r="D52" s="58"/>
      <c r="E52" s="58"/>
      <c r="F52" s="58">
        <v>8</v>
      </c>
      <c r="G52" s="58"/>
      <c r="H52" s="58"/>
      <c r="I52" s="103" t="s">
        <v>130</v>
      </c>
      <c r="J52" s="87">
        <f>K52+L52</f>
        <v>180</v>
      </c>
      <c r="K52" s="87"/>
      <c r="L52" s="80">
        <f>SUM(P52:AB52)</f>
        <v>180</v>
      </c>
      <c r="M52" s="73">
        <f>L52-N52-O52</f>
        <v>180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40"/>
      <c r="Y52" s="40"/>
      <c r="Z52" s="40"/>
      <c r="AA52" s="102"/>
      <c r="AB52" s="101">
        <v>180</v>
      </c>
    </row>
    <row r="53" spans="1:28" ht="15.75" x14ac:dyDescent="0.25">
      <c r="A53" s="99"/>
      <c r="B53" s="58" t="s">
        <v>135</v>
      </c>
      <c r="C53" s="58"/>
      <c r="D53" s="58"/>
      <c r="E53" s="58">
        <v>8</v>
      </c>
      <c r="F53" s="58"/>
      <c r="G53" s="58"/>
      <c r="H53" s="58"/>
      <c r="I53" s="103"/>
      <c r="J53" s="87"/>
      <c r="K53" s="87"/>
      <c r="L53" s="80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40"/>
      <c r="Y53" s="40"/>
      <c r="Z53" s="40"/>
      <c r="AA53" s="102"/>
      <c r="AB53" s="101"/>
    </row>
    <row r="54" spans="1:28" ht="47.25" x14ac:dyDescent="0.25">
      <c r="A54" s="97" t="s">
        <v>136</v>
      </c>
      <c r="B54" s="98" t="s">
        <v>137</v>
      </c>
      <c r="C54" s="98"/>
      <c r="D54" s="98"/>
      <c r="E54" s="98">
        <v>1</v>
      </c>
      <c r="F54" s="98">
        <v>2</v>
      </c>
      <c r="G54" s="98"/>
      <c r="H54" s="98">
        <v>1</v>
      </c>
      <c r="I54" s="80"/>
      <c r="J54" s="80">
        <f t="shared" ref="J54:AB54" si="16">SUM(J55:J56)</f>
        <v>249</v>
      </c>
      <c r="K54" s="80">
        <f t="shared" si="16"/>
        <v>59</v>
      </c>
      <c r="L54" s="80">
        <f t="shared" si="16"/>
        <v>190</v>
      </c>
      <c r="M54" s="80">
        <f t="shared" si="16"/>
        <v>88</v>
      </c>
      <c r="N54" s="80">
        <f t="shared" si="16"/>
        <v>10</v>
      </c>
      <c r="O54" s="80">
        <f t="shared" si="16"/>
        <v>20</v>
      </c>
      <c r="P54" s="80">
        <f t="shared" si="16"/>
        <v>0</v>
      </c>
      <c r="Q54" s="80">
        <f t="shared" si="16"/>
        <v>0</v>
      </c>
      <c r="R54" s="80">
        <f t="shared" si="16"/>
        <v>0</v>
      </c>
      <c r="S54" s="80">
        <f t="shared" si="16"/>
        <v>0</v>
      </c>
      <c r="T54" s="80">
        <f t="shared" si="16"/>
        <v>0</v>
      </c>
      <c r="U54" s="80">
        <f t="shared" si="16"/>
        <v>0</v>
      </c>
      <c r="V54" s="80">
        <f t="shared" si="16"/>
        <v>0</v>
      </c>
      <c r="W54" s="80">
        <f t="shared" si="16"/>
        <v>34</v>
      </c>
      <c r="X54" s="80">
        <f t="shared" si="16"/>
        <v>0</v>
      </c>
      <c r="Y54" s="80">
        <f t="shared" si="16"/>
        <v>84</v>
      </c>
      <c r="Z54" s="88">
        <f t="shared" si="16"/>
        <v>72</v>
      </c>
      <c r="AA54" s="80">
        <f t="shared" si="16"/>
        <v>0</v>
      </c>
      <c r="AB54" s="80">
        <f t="shared" si="16"/>
        <v>0</v>
      </c>
    </row>
    <row r="55" spans="1:28" ht="31.5" x14ac:dyDescent="0.25">
      <c r="A55" s="99" t="s">
        <v>138</v>
      </c>
      <c r="B55" s="58" t="s">
        <v>139</v>
      </c>
      <c r="C55" s="58"/>
      <c r="D55" s="58"/>
      <c r="E55" s="58"/>
      <c r="F55" s="58">
        <v>7</v>
      </c>
      <c r="G55" s="58"/>
      <c r="H55" s="58">
        <v>7</v>
      </c>
      <c r="I55" s="103"/>
      <c r="J55" s="73">
        <f>K55+L55</f>
        <v>177</v>
      </c>
      <c r="K55" s="73">
        <v>59</v>
      </c>
      <c r="L55" s="46">
        <f>SUM(P55:AB55)</f>
        <v>118</v>
      </c>
      <c r="M55" s="73">
        <f>L55-N55-O55</f>
        <v>88</v>
      </c>
      <c r="N55" s="73">
        <v>10</v>
      </c>
      <c r="O55" s="42">
        <v>20</v>
      </c>
      <c r="P55" s="40"/>
      <c r="Q55" s="40"/>
      <c r="R55" s="40"/>
      <c r="S55" s="40"/>
      <c r="T55" s="40"/>
      <c r="U55" s="40"/>
      <c r="V55" s="40"/>
      <c r="W55" s="40">
        <v>34</v>
      </c>
      <c r="X55" s="40"/>
      <c r="Y55" s="47">
        <v>84</v>
      </c>
      <c r="Z55" s="40"/>
      <c r="AA55" s="40"/>
      <c r="AB55" s="44"/>
    </row>
    <row r="56" spans="1:28" ht="31.5" x14ac:dyDescent="0.25">
      <c r="A56" s="99" t="s">
        <v>140</v>
      </c>
      <c r="B56" s="58" t="s">
        <v>141</v>
      </c>
      <c r="C56" s="58"/>
      <c r="D56" s="58"/>
      <c r="E56" s="58"/>
      <c r="F56" s="58">
        <v>7</v>
      </c>
      <c r="G56" s="58"/>
      <c r="H56" s="58"/>
      <c r="I56" s="103"/>
      <c r="J56" s="73">
        <f>K56+L56</f>
        <v>72</v>
      </c>
      <c r="K56" s="73"/>
      <c r="L56" s="46">
        <f>SUM(P56:AB56)</f>
        <v>72</v>
      </c>
      <c r="M56" s="73"/>
      <c r="N56" s="73"/>
      <c r="O56" s="42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7">
        <v>72</v>
      </c>
      <c r="AA56" s="40"/>
      <c r="AB56" s="44"/>
    </row>
    <row r="57" spans="1:28" ht="15.75" x14ac:dyDescent="0.25">
      <c r="A57" s="99"/>
      <c r="B57" s="58" t="s">
        <v>135</v>
      </c>
      <c r="C57" s="58"/>
      <c r="D57" s="58"/>
      <c r="E57" s="58">
        <v>7</v>
      </c>
      <c r="F57" s="58"/>
      <c r="G57" s="58"/>
      <c r="H57" s="58"/>
      <c r="I57" s="103"/>
      <c r="J57" s="73"/>
      <c r="K57" s="73"/>
      <c r="L57" s="46"/>
      <c r="M57" s="73"/>
      <c r="N57" s="73"/>
      <c r="O57" s="42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7"/>
      <c r="AA57" s="40"/>
      <c r="AB57" s="44"/>
    </row>
    <row r="58" spans="1:28" ht="78.75" x14ac:dyDescent="0.25">
      <c r="A58" s="97" t="s">
        <v>142</v>
      </c>
      <c r="B58" s="98" t="s">
        <v>143</v>
      </c>
      <c r="C58" s="98"/>
      <c r="D58" s="98"/>
      <c r="E58" s="98">
        <v>1</v>
      </c>
      <c r="F58" s="98">
        <v>3</v>
      </c>
      <c r="G58" s="98"/>
      <c r="H58" s="98"/>
      <c r="I58" s="46"/>
      <c r="J58" s="46">
        <f t="shared" ref="J58:AB58" si="17">SUM(J59:J61)</f>
        <v>487</v>
      </c>
      <c r="K58" s="46">
        <f t="shared" si="17"/>
        <v>103</v>
      </c>
      <c r="L58" s="46">
        <f t="shared" si="17"/>
        <v>384</v>
      </c>
      <c r="M58" s="46">
        <f t="shared" si="17"/>
        <v>144</v>
      </c>
      <c r="N58" s="46">
        <f t="shared" si="17"/>
        <v>60</v>
      </c>
      <c r="O58" s="46">
        <f t="shared" si="17"/>
        <v>0</v>
      </c>
      <c r="P58" s="46">
        <f t="shared" si="17"/>
        <v>0</v>
      </c>
      <c r="Q58" s="46">
        <f t="shared" si="17"/>
        <v>0</v>
      </c>
      <c r="R58" s="46">
        <f t="shared" si="17"/>
        <v>0</v>
      </c>
      <c r="S58" s="46">
        <f t="shared" si="17"/>
        <v>0</v>
      </c>
      <c r="T58" s="46">
        <f t="shared" si="17"/>
        <v>0</v>
      </c>
      <c r="U58" s="46">
        <f t="shared" si="17"/>
        <v>0</v>
      </c>
      <c r="V58" s="46">
        <f t="shared" si="17"/>
        <v>0</v>
      </c>
      <c r="W58" s="46">
        <f t="shared" si="17"/>
        <v>0</v>
      </c>
      <c r="X58" s="46">
        <f t="shared" si="17"/>
        <v>0</v>
      </c>
      <c r="Y58" s="46">
        <f t="shared" si="17"/>
        <v>168</v>
      </c>
      <c r="Z58" s="46">
        <f t="shared" si="17"/>
        <v>0</v>
      </c>
      <c r="AA58" s="46">
        <f t="shared" si="17"/>
        <v>36</v>
      </c>
      <c r="AB58" s="104">
        <f t="shared" si="17"/>
        <v>180</v>
      </c>
    </row>
    <row r="59" spans="1:28" ht="31.5" x14ac:dyDescent="0.25">
      <c r="A59" s="99" t="s">
        <v>144</v>
      </c>
      <c r="B59" s="58" t="s">
        <v>145</v>
      </c>
      <c r="C59" s="58"/>
      <c r="D59" s="58"/>
      <c r="E59" s="58"/>
      <c r="F59" s="58">
        <v>8</v>
      </c>
      <c r="G59" s="58"/>
      <c r="H59" s="58"/>
      <c r="I59" s="103"/>
      <c r="J59" s="73">
        <f>L59+K59</f>
        <v>191</v>
      </c>
      <c r="K59" s="73">
        <v>64</v>
      </c>
      <c r="L59" s="46">
        <f>SUM(P59:AB59)</f>
        <v>127</v>
      </c>
      <c r="M59" s="73">
        <f>L59-N59</f>
        <v>87</v>
      </c>
      <c r="N59" s="73">
        <v>40</v>
      </c>
      <c r="O59" s="42"/>
      <c r="P59" s="40"/>
      <c r="Q59" s="40"/>
      <c r="R59" s="40"/>
      <c r="S59" s="40"/>
      <c r="T59" s="40"/>
      <c r="U59" s="40"/>
      <c r="V59" s="40"/>
      <c r="W59" s="40"/>
      <c r="X59" s="40"/>
      <c r="Y59" s="40">
        <v>112</v>
      </c>
      <c r="Z59" s="40"/>
      <c r="AA59" s="47">
        <v>15</v>
      </c>
      <c r="AB59" s="45"/>
    </row>
    <row r="60" spans="1:28" ht="31.5" x14ac:dyDescent="0.25">
      <c r="A60" s="99" t="s">
        <v>146</v>
      </c>
      <c r="B60" s="58" t="s">
        <v>147</v>
      </c>
      <c r="C60" s="58"/>
      <c r="D60" s="58"/>
      <c r="E60" s="58"/>
      <c r="F60" s="58">
        <v>8</v>
      </c>
      <c r="G60" s="58"/>
      <c r="H60" s="58"/>
      <c r="I60" s="103"/>
      <c r="J60" s="73">
        <f>L60+K60</f>
        <v>116</v>
      </c>
      <c r="K60" s="73">
        <v>39</v>
      </c>
      <c r="L60" s="46">
        <f>SUM(P60:AB60)</f>
        <v>77</v>
      </c>
      <c r="M60" s="73">
        <f>L60-N60</f>
        <v>57</v>
      </c>
      <c r="N60" s="73">
        <v>20</v>
      </c>
      <c r="O60" s="42"/>
      <c r="P60" s="40"/>
      <c r="Q60" s="40"/>
      <c r="R60" s="40"/>
      <c r="S60" s="40"/>
      <c r="T60" s="40"/>
      <c r="U60" s="40"/>
      <c r="V60" s="40"/>
      <c r="W60" s="40"/>
      <c r="X60" s="40"/>
      <c r="Y60" s="40">
        <v>56</v>
      </c>
      <c r="Z60" s="40"/>
      <c r="AA60" s="47">
        <v>21</v>
      </c>
      <c r="AB60" s="45"/>
    </row>
    <row r="61" spans="1:28" ht="31.5" x14ac:dyDescent="0.25">
      <c r="A61" s="99" t="s">
        <v>148</v>
      </c>
      <c r="B61" s="58" t="s">
        <v>149</v>
      </c>
      <c r="C61" s="58"/>
      <c r="D61" s="58"/>
      <c r="E61" s="58"/>
      <c r="F61" s="58">
        <v>8</v>
      </c>
      <c r="G61" s="58"/>
      <c r="H61" s="58"/>
      <c r="I61" s="103"/>
      <c r="J61" s="73">
        <f>L61+K61</f>
        <v>180</v>
      </c>
      <c r="K61" s="73"/>
      <c r="L61" s="46">
        <f>SUM(P61:AB61)</f>
        <v>180</v>
      </c>
      <c r="M61" s="73"/>
      <c r="N61" s="73"/>
      <c r="O61" s="42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5">
        <v>180</v>
      </c>
    </row>
    <row r="62" spans="1:28" ht="15.75" x14ac:dyDescent="0.25">
      <c r="A62" s="99"/>
      <c r="B62" s="58" t="s">
        <v>135</v>
      </c>
      <c r="C62" s="58"/>
      <c r="D62" s="58"/>
      <c r="E62" s="58">
        <v>8</v>
      </c>
      <c r="F62" s="58"/>
      <c r="G62" s="58"/>
      <c r="H62" s="58"/>
      <c r="I62" s="103"/>
      <c r="J62" s="73"/>
      <c r="K62" s="73"/>
      <c r="L62" s="46"/>
      <c r="M62" s="73"/>
      <c r="N62" s="73"/>
      <c r="O62" s="42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105"/>
    </row>
    <row r="63" spans="1:28" ht="48" thickBot="1" x14ac:dyDescent="0.3">
      <c r="A63" s="106" t="s">
        <v>150</v>
      </c>
      <c r="B63" s="107" t="s">
        <v>151</v>
      </c>
      <c r="C63" s="108"/>
      <c r="D63" s="108"/>
      <c r="E63" s="107">
        <v>1</v>
      </c>
      <c r="F63" s="107">
        <v>2</v>
      </c>
      <c r="G63" s="107"/>
      <c r="H63" s="107"/>
      <c r="I63" s="109" t="s">
        <v>152</v>
      </c>
      <c r="J63" s="110">
        <f t="shared" ref="J63:AB63" si="18">SUM(J64:J65)</f>
        <v>742</v>
      </c>
      <c r="K63" s="110">
        <f t="shared" si="18"/>
        <v>91</v>
      </c>
      <c r="L63" s="110">
        <f t="shared" si="18"/>
        <v>651</v>
      </c>
      <c r="M63" s="110">
        <f t="shared" si="18"/>
        <v>113</v>
      </c>
      <c r="N63" s="110">
        <f t="shared" si="18"/>
        <v>70</v>
      </c>
      <c r="O63" s="110">
        <f t="shared" si="18"/>
        <v>0</v>
      </c>
      <c r="P63" s="110">
        <f t="shared" si="18"/>
        <v>0</v>
      </c>
      <c r="Q63" s="110">
        <f t="shared" si="18"/>
        <v>0</v>
      </c>
      <c r="R63" s="110">
        <f t="shared" si="18"/>
        <v>0</v>
      </c>
      <c r="S63" s="110">
        <f t="shared" si="18"/>
        <v>0</v>
      </c>
      <c r="T63" s="110">
        <f t="shared" si="18"/>
        <v>34</v>
      </c>
      <c r="U63" s="110">
        <f t="shared" si="18"/>
        <v>216</v>
      </c>
      <c r="V63" s="110">
        <f t="shared" si="18"/>
        <v>64</v>
      </c>
      <c r="W63" s="110">
        <f t="shared" si="18"/>
        <v>85</v>
      </c>
      <c r="X63" s="111">
        <f t="shared" si="18"/>
        <v>252</v>
      </c>
      <c r="Y63" s="110">
        <f t="shared" si="18"/>
        <v>0</v>
      </c>
      <c r="Z63" s="110">
        <f t="shared" si="18"/>
        <v>0</v>
      </c>
      <c r="AA63" s="110">
        <f t="shared" si="18"/>
        <v>0</v>
      </c>
      <c r="AB63" s="110">
        <f t="shared" si="18"/>
        <v>0</v>
      </c>
    </row>
    <row r="64" spans="1:28" ht="47.25" x14ac:dyDescent="0.25">
      <c r="A64" s="57" t="s">
        <v>153</v>
      </c>
      <c r="B64" s="58" t="s">
        <v>154</v>
      </c>
      <c r="C64" s="58"/>
      <c r="D64" s="58"/>
      <c r="E64" s="58"/>
      <c r="F64" s="58">
        <v>6</v>
      </c>
      <c r="G64" s="58"/>
      <c r="H64" s="58"/>
      <c r="I64" s="103" t="s">
        <v>130</v>
      </c>
      <c r="J64" s="73">
        <f>L64+K64</f>
        <v>274</v>
      </c>
      <c r="K64" s="73">
        <v>91</v>
      </c>
      <c r="L64" s="112">
        <f>SUM(P64:AB64)</f>
        <v>183</v>
      </c>
      <c r="M64" s="73">
        <f>L64-N64</f>
        <v>113</v>
      </c>
      <c r="N64" s="73">
        <v>70</v>
      </c>
      <c r="O64" s="42"/>
      <c r="P64" s="40"/>
      <c r="Q64" s="40"/>
      <c r="R64" s="40"/>
      <c r="S64" s="40"/>
      <c r="T64" s="40">
        <v>34</v>
      </c>
      <c r="U64" s="40"/>
      <c r="V64" s="40">
        <v>64</v>
      </c>
      <c r="W64" s="113">
        <v>85</v>
      </c>
      <c r="X64" s="40"/>
      <c r="Y64" s="40"/>
      <c r="Z64" s="40"/>
      <c r="AA64" s="45"/>
      <c r="AB64" s="45"/>
    </row>
    <row r="65" spans="1:28" ht="15.75" x14ac:dyDescent="0.25">
      <c r="A65" s="99" t="s">
        <v>155</v>
      </c>
      <c r="B65" s="58" t="s">
        <v>156</v>
      </c>
      <c r="C65" s="58"/>
      <c r="D65" s="58"/>
      <c r="E65" s="58"/>
      <c r="F65" s="58">
        <v>6</v>
      </c>
      <c r="G65" s="58"/>
      <c r="H65" s="58"/>
      <c r="I65" s="103" t="s">
        <v>130</v>
      </c>
      <c r="J65" s="73">
        <f>L65+K65</f>
        <v>468</v>
      </c>
      <c r="K65" s="73"/>
      <c r="L65" s="112">
        <f>SUM(P65:AB65)</f>
        <v>468</v>
      </c>
      <c r="M65" s="73"/>
      <c r="N65" s="73"/>
      <c r="O65" s="42"/>
      <c r="P65" s="40"/>
      <c r="Q65" s="40"/>
      <c r="R65" s="40"/>
      <c r="S65" s="40"/>
      <c r="T65" s="40"/>
      <c r="U65" s="40">
        <v>216</v>
      </c>
      <c r="V65" s="40"/>
      <c r="W65" s="40"/>
      <c r="X65" s="113">
        <v>252</v>
      </c>
      <c r="Y65" s="40"/>
      <c r="Z65" s="40"/>
      <c r="AA65" s="45"/>
      <c r="AB65" s="45"/>
    </row>
    <row r="66" spans="1:28" ht="15.75" x14ac:dyDescent="0.25">
      <c r="A66" s="99"/>
      <c r="B66" s="58" t="s">
        <v>135</v>
      </c>
      <c r="C66" s="58"/>
      <c r="D66" s="58"/>
      <c r="E66" s="58">
        <v>6</v>
      </c>
      <c r="F66" s="58"/>
      <c r="G66" s="58"/>
      <c r="H66" s="58"/>
      <c r="I66" s="103"/>
      <c r="J66" s="73"/>
      <c r="K66" s="73"/>
      <c r="L66" s="112"/>
      <c r="M66" s="73"/>
      <c r="N66" s="73"/>
      <c r="O66" s="42"/>
      <c r="P66" s="40"/>
      <c r="Q66" s="40"/>
      <c r="R66" s="40"/>
      <c r="S66" s="40"/>
      <c r="T66" s="40"/>
      <c r="U66" s="40"/>
      <c r="V66" s="40"/>
      <c r="W66" s="40"/>
      <c r="X66" s="113"/>
      <c r="Y66" s="40"/>
      <c r="Z66" s="40"/>
      <c r="AA66" s="45"/>
      <c r="AB66" s="45"/>
    </row>
    <row r="67" spans="1:28" ht="18.75" x14ac:dyDescent="0.25">
      <c r="A67" s="114"/>
      <c r="B67" s="115" t="s">
        <v>157</v>
      </c>
      <c r="C67" s="115"/>
      <c r="D67" s="115"/>
      <c r="E67" s="115">
        <f>E6+E22</f>
        <v>16</v>
      </c>
      <c r="F67" s="115">
        <f>F6+F22</f>
        <v>30</v>
      </c>
      <c r="G67" s="115">
        <f>G6+G22</f>
        <v>2</v>
      </c>
      <c r="H67" s="115">
        <f>H6+H22</f>
        <v>3</v>
      </c>
      <c r="I67" s="116"/>
      <c r="J67" s="117">
        <f t="shared" ref="J67:AB67" si="19">J6+J23+J28+J31</f>
        <v>7488</v>
      </c>
      <c r="K67" s="117">
        <f t="shared" si="19"/>
        <v>2196</v>
      </c>
      <c r="L67" s="117">
        <f t="shared" si="19"/>
        <v>5292</v>
      </c>
      <c r="M67" s="117">
        <f t="shared" si="19"/>
        <v>2679</v>
      </c>
      <c r="N67" s="117">
        <f t="shared" si="19"/>
        <v>1785</v>
      </c>
      <c r="O67" s="117">
        <f t="shared" si="19"/>
        <v>70</v>
      </c>
      <c r="P67" s="117">
        <f t="shared" si="19"/>
        <v>612</v>
      </c>
      <c r="Q67" s="117">
        <f t="shared" si="19"/>
        <v>664</v>
      </c>
      <c r="R67" s="117">
        <f t="shared" si="19"/>
        <v>128</v>
      </c>
      <c r="S67" s="117">
        <f t="shared" si="19"/>
        <v>576</v>
      </c>
      <c r="T67" s="117">
        <f t="shared" si="19"/>
        <v>612</v>
      </c>
      <c r="U67" s="117">
        <f t="shared" si="19"/>
        <v>216</v>
      </c>
      <c r="V67" s="117">
        <f t="shared" si="19"/>
        <v>576</v>
      </c>
      <c r="W67" s="117">
        <f t="shared" si="19"/>
        <v>612</v>
      </c>
      <c r="X67" s="117">
        <f t="shared" si="19"/>
        <v>252</v>
      </c>
      <c r="Y67" s="117">
        <f t="shared" si="19"/>
        <v>504</v>
      </c>
      <c r="Z67" s="117">
        <f t="shared" si="19"/>
        <v>72</v>
      </c>
      <c r="AA67" s="117">
        <f t="shared" si="19"/>
        <v>108</v>
      </c>
      <c r="AB67" s="117">
        <f t="shared" si="19"/>
        <v>360</v>
      </c>
    </row>
    <row r="68" spans="1:28" ht="15.75" x14ac:dyDescent="0.25">
      <c r="A68" s="34"/>
      <c r="B68" s="34" t="s">
        <v>158</v>
      </c>
      <c r="C68" s="34"/>
      <c r="D68" s="34"/>
      <c r="E68" s="11" t="s">
        <v>159</v>
      </c>
      <c r="F68" s="12"/>
      <c r="G68" s="12"/>
      <c r="H68" s="12"/>
      <c r="I68" s="13"/>
      <c r="J68" s="43"/>
      <c r="K68" s="43"/>
      <c r="L68" s="118"/>
      <c r="M68" s="43"/>
      <c r="N68" s="43"/>
      <c r="O68" s="42"/>
      <c r="P68" s="43"/>
      <c r="Q68" s="11" t="s">
        <v>38</v>
      </c>
      <c r="R68" s="13"/>
      <c r="S68" s="43" t="s">
        <v>160</v>
      </c>
      <c r="T68" s="11" t="s">
        <v>160</v>
      </c>
      <c r="U68" s="13"/>
      <c r="V68" s="43" t="s">
        <v>160</v>
      </c>
      <c r="W68" s="11" t="s">
        <v>160</v>
      </c>
      <c r="X68" s="13"/>
      <c r="Y68" s="11" t="s">
        <v>160</v>
      </c>
      <c r="Z68" s="13"/>
      <c r="AA68" s="11" t="s">
        <v>160</v>
      </c>
      <c r="AB68" s="13"/>
    </row>
    <row r="69" spans="1:28" ht="15.75" x14ac:dyDescent="0.25">
      <c r="A69" s="99" t="s">
        <v>161</v>
      </c>
      <c r="B69" s="58" t="s">
        <v>162</v>
      </c>
      <c r="C69" s="58"/>
      <c r="D69" s="58"/>
      <c r="E69" s="18" t="s">
        <v>163</v>
      </c>
      <c r="F69" s="119"/>
      <c r="G69" s="119"/>
      <c r="H69" s="119"/>
      <c r="I69" s="19"/>
      <c r="J69" s="39"/>
      <c r="K69" s="39"/>
      <c r="L69" s="39">
        <v>144</v>
      </c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5"/>
      <c r="AB69" s="120">
        <v>144</v>
      </c>
    </row>
    <row r="70" spans="1:28" ht="16.5" thickBot="1" x14ac:dyDescent="0.3">
      <c r="A70" s="99" t="s">
        <v>164</v>
      </c>
      <c r="B70" s="58" t="s">
        <v>165</v>
      </c>
      <c r="C70" s="58"/>
      <c r="D70" s="58"/>
      <c r="E70" s="18" t="s">
        <v>34</v>
      </c>
      <c r="F70" s="119"/>
      <c r="G70" s="119"/>
      <c r="H70" s="119"/>
      <c r="I70" s="19"/>
      <c r="J70" s="39"/>
      <c r="K70" s="39"/>
      <c r="L70" s="121" t="s">
        <v>166</v>
      </c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2"/>
      <c r="AB70" s="122"/>
    </row>
    <row r="71" spans="1:28" ht="15.75" x14ac:dyDescent="0.25">
      <c r="A71" s="123"/>
      <c r="B71" s="124" t="s">
        <v>167</v>
      </c>
      <c r="C71" s="124"/>
      <c r="D71" s="124"/>
      <c r="E71" s="124"/>
      <c r="F71" s="124"/>
      <c r="G71" s="124"/>
      <c r="H71" s="124"/>
      <c r="I71" s="125"/>
      <c r="J71" s="43"/>
      <c r="K71" s="126"/>
      <c r="L71" s="127" t="s">
        <v>168</v>
      </c>
      <c r="M71" s="128"/>
      <c r="N71" s="129"/>
      <c r="O71" s="130"/>
      <c r="P71" s="131" t="s">
        <v>14</v>
      </c>
      <c r="Q71" s="132"/>
      <c r="R71" s="133"/>
      <c r="S71" s="131" t="s">
        <v>169</v>
      </c>
      <c r="T71" s="132"/>
      <c r="U71" s="133"/>
      <c r="V71" s="134" t="s">
        <v>170</v>
      </c>
      <c r="W71" s="135"/>
      <c r="X71" s="136"/>
      <c r="Y71" s="134" t="s">
        <v>171</v>
      </c>
      <c r="Z71" s="135"/>
      <c r="AA71" s="135"/>
      <c r="AB71" s="135"/>
    </row>
    <row r="72" spans="1:28" ht="15.75" x14ac:dyDescent="0.25">
      <c r="A72" s="137"/>
      <c r="B72" s="11" t="s">
        <v>172</v>
      </c>
      <c r="C72" s="12"/>
      <c r="D72" s="12"/>
      <c r="E72" s="12"/>
      <c r="F72" s="12"/>
      <c r="G72" s="12"/>
      <c r="H72" s="12"/>
      <c r="I72" s="12"/>
      <c r="J72" s="12"/>
      <c r="K72" s="138"/>
      <c r="L72" s="139"/>
      <c r="M72" s="140"/>
      <c r="N72" s="141"/>
      <c r="O72" s="142"/>
      <c r="P72" s="143" t="s">
        <v>173</v>
      </c>
      <c r="Q72" s="144" t="s">
        <v>174</v>
      </c>
      <c r="R72" s="145"/>
      <c r="S72" s="143" t="s">
        <v>175</v>
      </c>
      <c r="T72" s="144" t="s">
        <v>176</v>
      </c>
      <c r="U72" s="145"/>
      <c r="V72" s="143" t="s">
        <v>177</v>
      </c>
      <c r="W72" s="146" t="s">
        <v>178</v>
      </c>
      <c r="X72" s="147"/>
      <c r="Y72" s="148" t="s">
        <v>179</v>
      </c>
      <c r="Z72" s="149"/>
      <c r="AA72" s="144" t="s">
        <v>180</v>
      </c>
      <c r="AB72" s="145"/>
    </row>
    <row r="73" spans="1:28" ht="15.75" x14ac:dyDescent="0.25">
      <c r="A73" s="150"/>
      <c r="B73" s="151" t="s">
        <v>181</v>
      </c>
      <c r="C73" s="152"/>
      <c r="D73" s="152"/>
      <c r="E73" s="152"/>
      <c r="F73" s="152"/>
      <c r="G73" s="152"/>
      <c r="H73" s="152"/>
      <c r="I73" s="152"/>
      <c r="J73" s="152"/>
      <c r="K73" s="153"/>
      <c r="L73" s="154"/>
      <c r="M73" s="155"/>
      <c r="N73" s="156"/>
      <c r="O73" s="157">
        <f>SUM(P73:AB73)</f>
        <v>5292</v>
      </c>
      <c r="P73" s="158">
        <f>SUM(P74:P77)</f>
        <v>612</v>
      </c>
      <c r="Q73" s="36">
        <f t="shared" ref="Q73:AB73" si="20">SUM(Q74:Q77)</f>
        <v>664</v>
      </c>
      <c r="R73" s="159">
        <f t="shared" si="20"/>
        <v>128</v>
      </c>
      <c r="S73" s="158">
        <f t="shared" si="20"/>
        <v>576</v>
      </c>
      <c r="T73" s="36">
        <f t="shared" si="20"/>
        <v>612</v>
      </c>
      <c r="U73" s="159">
        <f t="shared" si="20"/>
        <v>216</v>
      </c>
      <c r="V73" s="158">
        <f t="shared" si="20"/>
        <v>576</v>
      </c>
      <c r="W73" s="36">
        <f t="shared" si="20"/>
        <v>612</v>
      </c>
      <c r="X73" s="159">
        <f t="shared" si="20"/>
        <v>252</v>
      </c>
      <c r="Y73" s="160">
        <f t="shared" si="20"/>
        <v>504</v>
      </c>
      <c r="Z73" s="36">
        <f t="shared" si="20"/>
        <v>72</v>
      </c>
      <c r="AA73" s="36">
        <f t="shared" si="20"/>
        <v>108</v>
      </c>
      <c r="AB73" s="159">
        <f t="shared" si="20"/>
        <v>360</v>
      </c>
    </row>
    <row r="74" spans="1:28" ht="15.75" x14ac:dyDescent="0.25">
      <c r="A74" s="150"/>
      <c r="B74" s="161"/>
      <c r="C74" s="162"/>
      <c r="D74" s="162"/>
      <c r="E74" s="162"/>
      <c r="F74" s="162"/>
      <c r="G74" s="162"/>
      <c r="H74" s="162"/>
      <c r="I74" s="162"/>
      <c r="J74" s="162"/>
      <c r="K74" s="163"/>
      <c r="L74" s="164" t="s">
        <v>182</v>
      </c>
      <c r="M74" s="165"/>
      <c r="N74" s="165"/>
      <c r="O74" s="157">
        <f>SUM(P74:AB74)</f>
        <v>4392</v>
      </c>
      <c r="P74" s="158">
        <f t="shared" ref="P74:AB74" si="21">P7+P18+P23+P28+P32+P50+P51+P55+P59+P60+P64</f>
        <v>612</v>
      </c>
      <c r="Q74" s="36">
        <f t="shared" si="21"/>
        <v>664</v>
      </c>
      <c r="R74" s="159">
        <f t="shared" si="21"/>
        <v>128</v>
      </c>
      <c r="S74" s="158">
        <f t="shared" si="21"/>
        <v>576</v>
      </c>
      <c r="T74" s="36">
        <f t="shared" si="21"/>
        <v>612</v>
      </c>
      <c r="U74" s="159">
        <f t="shared" si="21"/>
        <v>0</v>
      </c>
      <c r="V74" s="158">
        <f t="shared" si="21"/>
        <v>576</v>
      </c>
      <c r="W74" s="73">
        <f t="shared" si="21"/>
        <v>612</v>
      </c>
      <c r="X74" s="159">
        <f t="shared" si="21"/>
        <v>0</v>
      </c>
      <c r="Y74" s="160">
        <f t="shared" si="21"/>
        <v>504</v>
      </c>
      <c r="Z74" s="36">
        <f t="shared" si="21"/>
        <v>0</v>
      </c>
      <c r="AA74" s="36">
        <f t="shared" si="21"/>
        <v>108</v>
      </c>
      <c r="AB74" s="159">
        <f t="shared" si="21"/>
        <v>0</v>
      </c>
    </row>
    <row r="75" spans="1:28" ht="15.75" x14ac:dyDescent="0.25">
      <c r="A75" s="166"/>
      <c r="B75" s="11" t="s">
        <v>183</v>
      </c>
      <c r="C75" s="12"/>
      <c r="D75" s="12"/>
      <c r="E75" s="12"/>
      <c r="F75" s="12"/>
      <c r="G75" s="12"/>
      <c r="H75" s="12"/>
      <c r="I75" s="12"/>
      <c r="J75" s="12"/>
      <c r="K75" s="138"/>
      <c r="L75" s="167" t="s">
        <v>184</v>
      </c>
      <c r="M75" s="168"/>
      <c r="N75" s="169"/>
      <c r="O75" s="157">
        <f>SUM(P75:AB75)</f>
        <v>468</v>
      </c>
      <c r="P75" s="158">
        <f>P65</f>
        <v>0</v>
      </c>
      <c r="Q75" s="36">
        <f t="shared" ref="Q75:AB75" si="22">Q65</f>
        <v>0</v>
      </c>
      <c r="R75" s="159">
        <f t="shared" si="22"/>
        <v>0</v>
      </c>
      <c r="S75" s="158">
        <f t="shared" si="22"/>
        <v>0</v>
      </c>
      <c r="T75" s="36">
        <f t="shared" si="22"/>
        <v>0</v>
      </c>
      <c r="U75" s="159">
        <f t="shared" si="22"/>
        <v>216</v>
      </c>
      <c r="V75" s="158">
        <f t="shared" si="22"/>
        <v>0</v>
      </c>
      <c r="W75" s="36">
        <f t="shared" si="22"/>
        <v>0</v>
      </c>
      <c r="X75" s="159">
        <f t="shared" si="22"/>
        <v>252</v>
      </c>
      <c r="Y75" s="160">
        <f t="shared" si="22"/>
        <v>0</v>
      </c>
      <c r="Z75" s="36">
        <f t="shared" si="22"/>
        <v>0</v>
      </c>
      <c r="AA75" s="36">
        <f t="shared" si="22"/>
        <v>0</v>
      </c>
      <c r="AB75" s="159">
        <f t="shared" si="22"/>
        <v>0</v>
      </c>
    </row>
    <row r="76" spans="1:28" ht="31.5" x14ac:dyDescent="0.25">
      <c r="A76" s="144" t="s">
        <v>166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5"/>
      <c r="L76" s="170"/>
      <c r="M76" s="171"/>
      <c r="N76" s="172"/>
      <c r="O76" s="157" t="s">
        <v>185</v>
      </c>
      <c r="P76" s="158"/>
      <c r="Q76" s="36"/>
      <c r="R76" s="159"/>
      <c r="S76" s="158"/>
      <c r="T76" s="36"/>
      <c r="U76" s="159" t="s">
        <v>34</v>
      </c>
      <c r="V76" s="158"/>
      <c r="W76" s="36"/>
      <c r="X76" s="159" t="s">
        <v>36</v>
      </c>
      <c r="Y76" s="160"/>
      <c r="Z76" s="36"/>
      <c r="AA76" s="36"/>
      <c r="AB76" s="159"/>
    </row>
    <row r="77" spans="1:28" ht="15.75" x14ac:dyDescent="0.25">
      <c r="A77" s="173"/>
      <c r="B77" s="174"/>
      <c r="C77" s="174"/>
      <c r="D77" s="174"/>
      <c r="E77" s="174"/>
      <c r="F77" s="174"/>
      <c r="G77" s="174"/>
      <c r="H77" s="174"/>
      <c r="I77" s="174"/>
      <c r="J77" s="174"/>
      <c r="K77" s="175"/>
      <c r="L77" s="167" t="s">
        <v>73</v>
      </c>
      <c r="M77" s="168"/>
      <c r="N77" s="169"/>
      <c r="O77" s="157">
        <f>SUM(P77:AB77)</f>
        <v>432</v>
      </c>
      <c r="P77" s="158">
        <f t="shared" ref="P77:AB77" si="23">P52+P56+P61</f>
        <v>0</v>
      </c>
      <c r="Q77" s="36">
        <f t="shared" si="23"/>
        <v>0</v>
      </c>
      <c r="R77" s="159">
        <f t="shared" si="23"/>
        <v>0</v>
      </c>
      <c r="S77" s="158">
        <f t="shared" si="23"/>
        <v>0</v>
      </c>
      <c r="T77" s="36">
        <f t="shared" si="23"/>
        <v>0</v>
      </c>
      <c r="U77" s="159">
        <f t="shared" si="23"/>
        <v>0</v>
      </c>
      <c r="V77" s="158">
        <f t="shared" si="23"/>
        <v>0</v>
      </c>
      <c r="W77" s="36">
        <f t="shared" si="23"/>
        <v>0</v>
      </c>
      <c r="X77" s="159">
        <f t="shared" si="23"/>
        <v>0</v>
      </c>
      <c r="Y77" s="160">
        <f t="shared" si="23"/>
        <v>0</v>
      </c>
      <c r="Z77" s="36">
        <f t="shared" si="23"/>
        <v>72</v>
      </c>
      <c r="AA77" s="36">
        <f t="shared" si="23"/>
        <v>0</v>
      </c>
      <c r="AB77" s="159">
        <f t="shared" si="23"/>
        <v>360</v>
      </c>
    </row>
    <row r="78" spans="1:28" ht="31.5" x14ac:dyDescent="0.25">
      <c r="A78" s="173"/>
      <c r="B78" s="174"/>
      <c r="C78" s="174"/>
      <c r="D78" s="174"/>
      <c r="E78" s="174"/>
      <c r="F78" s="174"/>
      <c r="G78" s="174"/>
      <c r="H78" s="174"/>
      <c r="I78" s="174"/>
      <c r="J78" s="174"/>
      <c r="K78" s="175"/>
      <c r="L78" s="170"/>
      <c r="M78" s="171"/>
      <c r="N78" s="172"/>
      <c r="O78" s="157" t="s">
        <v>186</v>
      </c>
      <c r="P78" s="158"/>
      <c r="Q78" s="36"/>
      <c r="R78" s="159"/>
      <c r="S78" s="158"/>
      <c r="T78" s="36"/>
      <c r="U78" s="159"/>
      <c r="V78" s="158"/>
      <c r="W78" s="36"/>
      <c r="X78" s="159"/>
      <c r="Y78" s="160"/>
      <c r="Z78" s="36" t="s">
        <v>38</v>
      </c>
      <c r="AA78" s="36"/>
      <c r="AB78" s="159" t="s">
        <v>40</v>
      </c>
    </row>
    <row r="79" spans="1:28" ht="15.75" x14ac:dyDescent="0.25">
      <c r="A79" s="173"/>
      <c r="B79" s="174"/>
      <c r="C79" s="174"/>
      <c r="D79" s="174"/>
      <c r="E79" s="174"/>
      <c r="F79" s="174"/>
      <c r="G79" s="174"/>
      <c r="H79" s="174"/>
      <c r="I79" s="174"/>
      <c r="J79" s="174"/>
      <c r="K79" s="175"/>
      <c r="L79" s="167" t="s">
        <v>187</v>
      </c>
      <c r="M79" s="168"/>
      <c r="N79" s="169"/>
      <c r="O79" s="157">
        <f>SUM(P79:AB79)</f>
        <v>144</v>
      </c>
      <c r="P79" s="158"/>
      <c r="Q79" s="36"/>
      <c r="R79" s="159"/>
      <c r="S79" s="158"/>
      <c r="T79" s="36"/>
      <c r="U79" s="159"/>
      <c r="V79" s="158"/>
      <c r="W79" s="36"/>
      <c r="X79" s="159"/>
      <c r="Y79" s="160"/>
      <c r="Z79" s="36"/>
      <c r="AA79" s="36"/>
      <c r="AB79" s="159">
        <v>144</v>
      </c>
    </row>
    <row r="80" spans="1:28" ht="16.5" thickBot="1" x14ac:dyDescent="0.3">
      <c r="A80" s="173"/>
      <c r="B80" s="174"/>
      <c r="C80" s="174"/>
      <c r="D80" s="174"/>
      <c r="E80" s="174"/>
      <c r="F80" s="174"/>
      <c r="G80" s="174"/>
      <c r="H80" s="174"/>
      <c r="I80" s="174"/>
      <c r="J80" s="174"/>
      <c r="K80" s="175"/>
      <c r="L80" s="170"/>
      <c r="M80" s="171"/>
      <c r="N80" s="172"/>
      <c r="O80" s="157" t="s">
        <v>188</v>
      </c>
      <c r="P80" s="176"/>
      <c r="Q80" s="177"/>
      <c r="R80" s="178"/>
      <c r="S80" s="176"/>
      <c r="T80" s="177"/>
      <c r="U80" s="178"/>
      <c r="V80" s="176"/>
      <c r="W80" s="177"/>
      <c r="X80" s="178"/>
      <c r="Y80" s="160"/>
      <c r="Z80" s="36"/>
      <c r="AA80" s="36"/>
      <c r="AB80" s="159" t="s">
        <v>188</v>
      </c>
    </row>
    <row r="81" spans="1:28" ht="18.75" x14ac:dyDescent="0.3">
      <c r="A81" s="173"/>
      <c r="B81" s="174"/>
      <c r="C81" s="174"/>
      <c r="D81" s="174"/>
      <c r="E81" s="174"/>
      <c r="F81" s="174"/>
      <c r="G81" s="174"/>
      <c r="H81" s="174"/>
      <c r="I81" s="174"/>
      <c r="J81" s="174"/>
      <c r="K81" s="175"/>
      <c r="L81" s="179" t="s">
        <v>189</v>
      </c>
      <c r="M81" s="180"/>
      <c r="N81" s="180"/>
      <c r="O81" s="181">
        <v>16</v>
      </c>
      <c r="P81" s="182"/>
      <c r="Q81" s="183">
        <v>3</v>
      </c>
      <c r="R81" s="136"/>
      <c r="S81" s="182">
        <v>2</v>
      </c>
      <c r="T81" s="183">
        <v>2</v>
      </c>
      <c r="U81" s="136"/>
      <c r="V81" s="182">
        <v>2</v>
      </c>
      <c r="W81" s="183">
        <v>3</v>
      </c>
      <c r="X81" s="136"/>
      <c r="Y81" s="184">
        <v>2</v>
      </c>
      <c r="Z81" s="13"/>
      <c r="AA81" s="185">
        <v>2</v>
      </c>
      <c r="AB81" s="186"/>
    </row>
    <row r="82" spans="1:28" ht="18.75" x14ac:dyDescent="0.3">
      <c r="A82" s="173"/>
      <c r="B82" s="174"/>
      <c r="C82" s="174"/>
      <c r="D82" s="174"/>
      <c r="E82" s="174"/>
      <c r="F82" s="174"/>
      <c r="G82" s="174"/>
      <c r="H82" s="174"/>
      <c r="I82" s="174"/>
      <c r="J82" s="174"/>
      <c r="K82" s="175"/>
      <c r="L82" s="187" t="s">
        <v>190</v>
      </c>
      <c r="M82" s="188"/>
      <c r="N82" s="188"/>
      <c r="O82" s="189">
        <v>29</v>
      </c>
      <c r="P82" s="190"/>
      <c r="Q82" s="191">
        <v>8</v>
      </c>
      <c r="R82" s="192"/>
      <c r="S82" s="190"/>
      <c r="T82" s="191">
        <v>2</v>
      </c>
      <c r="U82" s="192"/>
      <c r="V82" s="190">
        <v>1</v>
      </c>
      <c r="W82" s="193">
        <v>8</v>
      </c>
      <c r="X82" s="194"/>
      <c r="Y82" s="195">
        <v>2</v>
      </c>
      <c r="Z82" s="196"/>
      <c r="AA82" s="197">
        <v>7</v>
      </c>
      <c r="AB82" s="198"/>
    </row>
    <row r="83" spans="1:28" ht="19.5" thickBot="1" x14ac:dyDescent="0.35">
      <c r="A83" s="199"/>
      <c r="B83" s="200"/>
      <c r="C83" s="200"/>
      <c r="D83" s="200"/>
      <c r="E83" s="200"/>
      <c r="F83" s="200"/>
      <c r="G83" s="200"/>
      <c r="H83" s="200"/>
      <c r="I83" s="200"/>
      <c r="J83" s="200"/>
      <c r="K83" s="201"/>
      <c r="L83" s="202" t="s">
        <v>191</v>
      </c>
      <c r="M83" s="203"/>
      <c r="N83" s="203"/>
      <c r="O83" s="204">
        <v>2</v>
      </c>
      <c r="P83" s="205"/>
      <c r="Q83" s="206">
        <v>1</v>
      </c>
      <c r="R83" s="207"/>
      <c r="S83" s="205"/>
      <c r="T83" s="206"/>
      <c r="U83" s="207"/>
      <c r="V83" s="205"/>
      <c r="W83" s="206">
        <v>1</v>
      </c>
      <c r="X83" s="207"/>
      <c r="Y83" s="208"/>
      <c r="Z83" s="209"/>
      <c r="AA83" s="210"/>
      <c r="AB83" s="211"/>
    </row>
  </sheetData>
  <mergeCells count="69">
    <mergeCell ref="T83:U83"/>
    <mergeCell ref="W83:X83"/>
    <mergeCell ref="Y83:Z83"/>
    <mergeCell ref="T81:U81"/>
    <mergeCell ref="W81:X81"/>
    <mergeCell ref="Y81:Z81"/>
    <mergeCell ref="AA81:AB81"/>
    <mergeCell ref="L82:N82"/>
    <mergeCell ref="Q82:R82"/>
    <mergeCell ref="T82:U82"/>
    <mergeCell ref="W82:X82"/>
    <mergeCell ref="Y82:Z82"/>
    <mergeCell ref="AA82:AB82"/>
    <mergeCell ref="L75:N76"/>
    <mergeCell ref="A76:K83"/>
    <mergeCell ref="L77:N78"/>
    <mergeCell ref="L79:N80"/>
    <mergeCell ref="L81:N81"/>
    <mergeCell ref="Q81:R81"/>
    <mergeCell ref="L83:N83"/>
    <mergeCell ref="Q83:R83"/>
    <mergeCell ref="Y71:AB71"/>
    <mergeCell ref="A72:A75"/>
    <mergeCell ref="B72:K72"/>
    <mergeCell ref="Q72:R72"/>
    <mergeCell ref="T72:U72"/>
    <mergeCell ref="Y72:Z72"/>
    <mergeCell ref="AA72:AB72"/>
    <mergeCell ref="B73:K74"/>
    <mergeCell ref="L74:N74"/>
    <mergeCell ref="B75:K75"/>
    <mergeCell ref="E69:I69"/>
    <mergeCell ref="E70:I70"/>
    <mergeCell ref="L71:N73"/>
    <mergeCell ref="P71:R71"/>
    <mergeCell ref="S71:U71"/>
    <mergeCell ref="V71:X71"/>
    <mergeCell ref="E68:I68"/>
    <mergeCell ref="Q68:R68"/>
    <mergeCell ref="T68:U68"/>
    <mergeCell ref="W68:X68"/>
    <mergeCell ref="Y68:Z68"/>
    <mergeCell ref="AA68:AB68"/>
    <mergeCell ref="V2:X2"/>
    <mergeCell ref="Y2:AB2"/>
    <mergeCell ref="M3:M4"/>
    <mergeCell ref="N3:N4"/>
    <mergeCell ref="O3:O4"/>
    <mergeCell ref="Q3:R3"/>
    <mergeCell ref="T3:U3"/>
    <mergeCell ref="W3:X3"/>
    <mergeCell ref="Y3:Z3"/>
    <mergeCell ref="AA3:AB3"/>
    <mergeCell ref="P1:AB1"/>
    <mergeCell ref="E2:E4"/>
    <mergeCell ref="F2:F4"/>
    <mergeCell ref="G2:G4"/>
    <mergeCell ref="H2:H4"/>
    <mergeCell ref="I2:I4"/>
    <mergeCell ref="L2:L4"/>
    <mergeCell ref="M2:O2"/>
    <mergeCell ref="P2:R2"/>
    <mergeCell ref="S2:U2"/>
    <mergeCell ref="A1:A4"/>
    <mergeCell ref="B1:B4"/>
    <mergeCell ref="E1:I1"/>
    <mergeCell ref="J1:J4"/>
    <mergeCell ref="K1:K4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2018-08-30T19:44:16Z</dcterms:created>
  <dcterms:modified xsi:type="dcterms:W3CDTF">2018-08-30T19:45:01Z</dcterms:modified>
</cp:coreProperties>
</file>